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Yuasa\YBTH\2018\Q2'18\SEC file\"/>
    </mc:Choice>
  </mc:AlternateContent>
  <bookViews>
    <workbookView xWindow="60" yWindow="-15" windowWidth="10110" windowHeight="8250" tabRatio="639"/>
  </bookViews>
  <sheets>
    <sheet name="BS2-3" sheetId="32" r:id="rId1"/>
    <sheet name="PL 4-5" sheetId="23" r:id="rId2"/>
    <sheet name="SCE 6-7" sheetId="26" r:id="rId3"/>
    <sheet name="SCE 8-9" sheetId="30" r:id="rId4"/>
    <sheet name="CF 10-11" sheetId="3" r:id="rId5"/>
  </sheets>
  <definedNames>
    <definedName name="_xlnm.Print_Area" localSheetId="0">'BS2-3'!$A$1:$M$65</definedName>
    <definedName name="_xlnm.Print_Area" localSheetId="1">'PL 4-5'!$A$1:$J$79</definedName>
    <definedName name="_xlnm.Print_Area" localSheetId="2">'SCE 6-7'!$A$1:$L$43</definedName>
    <definedName name="_xlnm.Print_Area" localSheetId="3">'SCE 8-9'!$A$1:$L$43</definedName>
  </definedNames>
  <calcPr calcId="152511"/>
</workbook>
</file>

<file path=xl/calcChain.xml><?xml version="1.0" encoding="utf-8"?>
<calcChain xmlns="http://schemas.openxmlformats.org/spreadsheetml/2006/main">
  <c r="L52" i="3" l="1"/>
  <c r="J52" i="3"/>
  <c r="H52" i="3"/>
  <c r="F52" i="3"/>
  <c r="F61" i="3"/>
  <c r="J68" i="3"/>
  <c r="F68" i="3"/>
  <c r="L32" i="30" l="1"/>
  <c r="G63" i="32"/>
  <c r="K63" i="32"/>
  <c r="L36" i="26" l="1"/>
  <c r="L32" i="26"/>
  <c r="L14" i="30"/>
  <c r="L36" i="30"/>
  <c r="M16" i="32" l="1"/>
  <c r="L15" i="3" l="1"/>
  <c r="H15" i="3"/>
  <c r="L14" i="3"/>
  <c r="H14" i="3"/>
  <c r="L61" i="3" l="1"/>
  <c r="H61" i="3"/>
  <c r="J61" i="3"/>
  <c r="H43" i="30"/>
  <c r="F43" i="30"/>
  <c r="D43" i="30"/>
  <c r="M41" i="30"/>
  <c r="K41" i="30"/>
  <c r="E41" i="30"/>
  <c r="C41" i="30"/>
  <c r="J37" i="30"/>
  <c r="L37" i="30"/>
  <c r="M19" i="30"/>
  <c r="C19" i="30"/>
  <c r="H43" i="26"/>
  <c r="F43" i="26"/>
  <c r="D43" i="26"/>
  <c r="M41" i="26"/>
  <c r="K41" i="26"/>
  <c r="E41" i="26"/>
  <c r="C41" i="26"/>
  <c r="J37" i="26"/>
  <c r="L37" i="26"/>
  <c r="M19" i="26"/>
  <c r="C19" i="26"/>
  <c r="J52" i="23"/>
  <c r="J59" i="23" s="1"/>
  <c r="J61" i="23" s="1"/>
  <c r="L11" i="3" s="1"/>
  <c r="L23" i="3" s="1"/>
  <c r="L33" i="3" s="1"/>
  <c r="L35" i="3" s="1"/>
  <c r="F52" i="23"/>
  <c r="F59" i="23" s="1"/>
  <c r="F61" i="23" s="1"/>
  <c r="H11" i="3" s="1"/>
  <c r="J12" i="23"/>
  <c r="J19" i="23" s="1"/>
  <c r="J21" i="23" s="1"/>
  <c r="F12" i="23"/>
  <c r="F19" i="23" s="1"/>
  <c r="F21" i="23" s="1"/>
  <c r="H52" i="23"/>
  <c r="H59" i="23" s="1"/>
  <c r="H61" i="23" s="1"/>
  <c r="D52" i="23"/>
  <c r="D59" i="23" s="1"/>
  <c r="D61" i="23" s="1"/>
  <c r="F11" i="3" s="1"/>
  <c r="F23" i="3" s="1"/>
  <c r="F33" i="3" s="1"/>
  <c r="H12" i="23"/>
  <c r="D12" i="23"/>
  <c r="D19" i="23" s="1"/>
  <c r="D21" i="23" s="1"/>
  <c r="H23" i="3" l="1"/>
  <c r="H33" i="3" s="1"/>
  <c r="H35" i="3" s="1"/>
  <c r="H64" i="3" s="1"/>
  <c r="H67" i="3" s="1"/>
  <c r="H69" i="3" s="1"/>
  <c r="F35" i="3"/>
  <c r="H19" i="23"/>
  <c r="H21" i="23" s="1"/>
  <c r="L64" i="3"/>
  <c r="L67" i="3" s="1"/>
  <c r="L69" i="3" s="1"/>
  <c r="J70" i="23"/>
  <c r="J72" i="23" s="1"/>
  <c r="J67" i="23"/>
  <c r="J75" i="23" s="1"/>
  <c r="J77" i="23" s="1"/>
  <c r="F70" i="23"/>
  <c r="F72" i="23" s="1"/>
  <c r="F67" i="23"/>
  <c r="F75" i="23" s="1"/>
  <c r="F77" i="23" s="1"/>
  <c r="J30" i="23"/>
  <c r="J32" i="23" s="1"/>
  <c r="J39" i="23" s="1"/>
  <c r="J27" i="23"/>
  <c r="J35" i="23" s="1"/>
  <c r="J37" i="23" s="1"/>
  <c r="F30" i="23"/>
  <c r="F32" i="23" s="1"/>
  <c r="F39" i="23" s="1"/>
  <c r="F27" i="23"/>
  <c r="F35" i="23" s="1"/>
  <c r="F37" i="23" s="1"/>
  <c r="D30" i="23"/>
  <c r="D32" i="23" s="1"/>
  <c r="D39" i="23" s="1"/>
  <c r="D27" i="23"/>
  <c r="D35" i="23" s="1"/>
  <c r="D37" i="23" s="1"/>
  <c r="D70" i="23"/>
  <c r="D72" i="23" s="1"/>
  <c r="D67" i="23"/>
  <c r="D75" i="23" s="1"/>
  <c r="D77" i="23" s="1"/>
  <c r="H70" i="23"/>
  <c r="H72" i="23" s="1"/>
  <c r="J11" i="3" s="1"/>
  <c r="J23" i="3" s="1"/>
  <c r="J33" i="3" s="1"/>
  <c r="J35" i="3" s="1"/>
  <c r="J64" i="3" s="1"/>
  <c r="J67" i="3" s="1"/>
  <c r="J69" i="3" s="1"/>
  <c r="H67" i="23"/>
  <c r="H75" i="23" s="1"/>
  <c r="H77" i="23" s="1"/>
  <c r="F79" i="23" l="1"/>
  <c r="J18" i="26"/>
  <c r="J79" i="23"/>
  <c r="J18" i="30"/>
  <c r="F64" i="3"/>
  <c r="F67" i="3" s="1"/>
  <c r="F69" i="3" s="1"/>
  <c r="H79" i="23"/>
  <c r="J40" i="30"/>
  <c r="H27" i="23"/>
  <c r="H35" i="23" s="1"/>
  <c r="H37" i="23" s="1"/>
  <c r="H30" i="23"/>
  <c r="H32" i="23" s="1"/>
  <c r="H39" i="23" s="1"/>
  <c r="D79" i="23"/>
  <c r="J40" i="26"/>
  <c r="G25" i="32"/>
  <c r="J41" i="26" l="1"/>
  <c r="J43" i="26" s="1"/>
  <c r="L40" i="26"/>
  <c r="L41" i="26" s="1"/>
  <c r="L43" i="26" s="1"/>
  <c r="L40" i="30"/>
  <c r="L41" i="30" s="1"/>
  <c r="L43" i="30" s="1"/>
  <c r="J41" i="30"/>
  <c r="J43" i="30" s="1"/>
  <c r="M63" i="32"/>
  <c r="M49" i="32"/>
  <c r="M40" i="32"/>
  <c r="M43" i="32" s="1"/>
  <c r="M51" i="32" s="1"/>
  <c r="I63" i="32"/>
  <c r="I49" i="32"/>
  <c r="I40" i="32"/>
  <c r="I43" i="32"/>
  <c r="I51" i="32" s="1"/>
  <c r="M25" i="32"/>
  <c r="M14" i="32"/>
  <c r="M27" i="32" s="1"/>
  <c r="I25" i="32"/>
  <c r="I14" i="32"/>
  <c r="I16" i="32" s="1"/>
  <c r="I27" i="32" s="1"/>
  <c r="K49" i="32"/>
  <c r="G49" i="32"/>
  <c r="K43" i="32"/>
  <c r="G43" i="32"/>
  <c r="K16" i="32"/>
  <c r="G16" i="32"/>
  <c r="G51" i="32" l="1"/>
  <c r="G27" i="32"/>
  <c r="K51" i="32"/>
  <c r="M65" i="32"/>
  <c r="I65" i="32"/>
  <c r="G65" i="32" l="1"/>
  <c r="K65" i="32"/>
  <c r="K25" i="32" l="1"/>
  <c r="K27" i="32" s="1"/>
</calcChain>
</file>

<file path=xl/sharedStrings.xml><?xml version="1.0" encoding="utf-8"?>
<sst xmlns="http://schemas.openxmlformats.org/spreadsheetml/2006/main" count="447" uniqueCount="153">
  <si>
    <t>Inventories</t>
  </si>
  <si>
    <t>Trade accounts receivable</t>
  </si>
  <si>
    <t>Trade accounts payable</t>
  </si>
  <si>
    <t>Cash and cash equivalents</t>
  </si>
  <si>
    <t>Assets</t>
  </si>
  <si>
    <t>Current assets</t>
  </si>
  <si>
    <t>Non-current assets</t>
  </si>
  <si>
    <t>Total non-current assets</t>
  </si>
  <si>
    <t>Total assets</t>
  </si>
  <si>
    <t>Current liabilities</t>
  </si>
  <si>
    <t>Total current liabilities</t>
  </si>
  <si>
    <t>Total liabilities</t>
  </si>
  <si>
    <t>Retained earnings</t>
  </si>
  <si>
    <t>Cash flows from operating activities</t>
  </si>
  <si>
    <t>Cash flows from investing activities</t>
  </si>
  <si>
    <t>Cash flows from financing activities</t>
  </si>
  <si>
    <t>Note</t>
  </si>
  <si>
    <t>Total current assets</t>
  </si>
  <si>
    <t>Interest paid</t>
  </si>
  <si>
    <t>Other non-current assets</t>
  </si>
  <si>
    <t>Other income</t>
  </si>
  <si>
    <t>Appropriated</t>
  </si>
  <si>
    <t xml:space="preserve">   Legal reserve</t>
  </si>
  <si>
    <t>Consolidated</t>
  </si>
  <si>
    <t>financial statements</t>
  </si>
  <si>
    <t>Separate</t>
  </si>
  <si>
    <t>Administrative expenses</t>
  </si>
  <si>
    <t xml:space="preserve">Issued and </t>
  </si>
  <si>
    <t>Legal</t>
  </si>
  <si>
    <t>Changes in operating assets and liabilities</t>
  </si>
  <si>
    <t>Property, plant and equipment</t>
  </si>
  <si>
    <t>Total</t>
  </si>
  <si>
    <t xml:space="preserve">Unappropriated </t>
  </si>
  <si>
    <t>share capital</t>
  </si>
  <si>
    <t>reserve</t>
  </si>
  <si>
    <t>equity</t>
  </si>
  <si>
    <t>Investment in subsidiary</t>
  </si>
  <si>
    <t xml:space="preserve">    Profit </t>
  </si>
  <si>
    <t>Gross profit</t>
  </si>
  <si>
    <t>premium</t>
  </si>
  <si>
    <t>Share</t>
  </si>
  <si>
    <t>Share capital:</t>
  </si>
  <si>
    <t xml:space="preserve">     Premium on ordinary shares</t>
  </si>
  <si>
    <t>31 December</t>
  </si>
  <si>
    <t>Total comprehensive income for the period</t>
  </si>
  <si>
    <t>Comprehensive income for the period</t>
  </si>
  <si>
    <t>Deferred tax assets</t>
  </si>
  <si>
    <t>Unappropriated</t>
  </si>
  <si>
    <t xml:space="preserve">Consolidated financial statements </t>
  </si>
  <si>
    <t xml:space="preserve">Separate financial statements </t>
  </si>
  <si>
    <t>Statement of financial position</t>
  </si>
  <si>
    <t>Total non-current liabilities</t>
  </si>
  <si>
    <t>Three-month period ended</t>
  </si>
  <si>
    <t>Statement of changes in equity (Unaudited)</t>
  </si>
  <si>
    <t>Statement of comprehensive income (Unaudited)</t>
  </si>
  <si>
    <t>Statement of cash flows (Unaudited)</t>
  </si>
  <si>
    <t>Yuasa Battery (Thailand) Public Company Limited and its Subsidiary</t>
  </si>
  <si>
    <t>Intangible assets</t>
  </si>
  <si>
    <t>(in Baht)</t>
  </si>
  <si>
    <t>-</t>
  </si>
  <si>
    <t xml:space="preserve">   Non-controlling interests</t>
  </si>
  <si>
    <t>Finance costs</t>
  </si>
  <si>
    <t>Current portion of finance lease liabilities</t>
  </si>
  <si>
    <t>Finance lease liabilities</t>
  </si>
  <si>
    <t>Investment properties</t>
  </si>
  <si>
    <t>Profit for the period</t>
  </si>
  <si>
    <t>Profit attributable to:</t>
  </si>
  <si>
    <t>Non-current liabilities</t>
  </si>
  <si>
    <t>Profit before income tax</t>
  </si>
  <si>
    <t>Basic earnings per share</t>
  </si>
  <si>
    <t>Non-cash transactions</t>
  </si>
  <si>
    <t>Other non-current liability</t>
  </si>
  <si>
    <t>2017</t>
  </si>
  <si>
    <t>Balance at 1 January 2017</t>
  </si>
  <si>
    <t>Repayment of borrowings</t>
  </si>
  <si>
    <t>Other current receivables</t>
  </si>
  <si>
    <t>Other current payables</t>
  </si>
  <si>
    <t>Shareholders' equity</t>
  </si>
  <si>
    <t>Share premium on ordinary shares</t>
  </si>
  <si>
    <t>Total shareholders' equity</t>
  </si>
  <si>
    <t>Total liabilities and shareholders' equity</t>
  </si>
  <si>
    <t xml:space="preserve">   Owners of parent</t>
  </si>
  <si>
    <t xml:space="preserve">Payment by a lessee for reduction of the outstanding </t>
  </si>
  <si>
    <t xml:space="preserve">   before effect of exchange rates</t>
  </si>
  <si>
    <t xml:space="preserve">Effect of exchange rate changes on cash and </t>
  </si>
  <si>
    <t>Total comprehensive income attributable to:</t>
  </si>
  <si>
    <t>shareholders'</t>
  </si>
  <si>
    <t xml:space="preserve"> </t>
  </si>
  <si>
    <t>cash equivalents</t>
  </si>
  <si>
    <t>liability relating to a finance lease</t>
  </si>
  <si>
    <t>Income tax payable</t>
  </si>
  <si>
    <t>Income tax expense</t>
  </si>
  <si>
    <t>Employee benefit paid</t>
  </si>
  <si>
    <t>Income tax paid</t>
  </si>
  <si>
    <t>Net cash flows used in investing activities</t>
  </si>
  <si>
    <t>Total cash flows used in financing activities</t>
  </si>
  <si>
    <t>Cash and cash equivalents at beginning of period</t>
  </si>
  <si>
    <t>Cash and cash equivalents at ending of period</t>
  </si>
  <si>
    <t>Liabilities and shareholders' equity</t>
  </si>
  <si>
    <t>Current investment</t>
  </si>
  <si>
    <t>Provision for employee benefits</t>
  </si>
  <si>
    <t>Authorised share capital</t>
  </si>
  <si>
    <t>Issued and paid-up share capital</t>
  </si>
  <si>
    <t>Share premium</t>
  </si>
  <si>
    <t>2018</t>
  </si>
  <si>
    <t>Balance at 1 January 2018</t>
  </si>
  <si>
    <t>Depreciation and amortisation</t>
  </si>
  <si>
    <t>30 June</t>
  </si>
  <si>
    <t xml:space="preserve">   and derivatives</t>
  </si>
  <si>
    <t xml:space="preserve">Other comprehensive income </t>
  </si>
  <si>
    <t>Other comprehensive income for the period,</t>
  </si>
  <si>
    <t xml:space="preserve">Basic earnings per share </t>
  </si>
  <si>
    <t>Six-month period ended</t>
  </si>
  <si>
    <t>Net gain (loss) on foreign exchange</t>
  </si>
  <si>
    <t>paid</t>
  </si>
  <si>
    <t>Transactions with owners, recorded directly in equity</t>
  </si>
  <si>
    <t xml:space="preserve">    Distributions to owners of the Company</t>
  </si>
  <si>
    <t xml:space="preserve">    Dividends to owners of the Company</t>
  </si>
  <si>
    <t xml:space="preserve">    Total distributions to owners of the Company</t>
  </si>
  <si>
    <t>Six-month period ended 30 June 2017</t>
  </si>
  <si>
    <t>Balance at 30 June 2017</t>
  </si>
  <si>
    <t>Six-month period ended 30 June 2018</t>
  </si>
  <si>
    <t>Balance at 30 June 2018</t>
  </si>
  <si>
    <t xml:space="preserve">Adjustments to reconcile profit </t>
  </si>
  <si>
    <t>to cash receipts (payments)</t>
  </si>
  <si>
    <t>Reversal of bad and doubtful debts expenses</t>
  </si>
  <si>
    <t>Losses on inventories devaluation</t>
  </si>
  <si>
    <t>Other non-current liablity</t>
  </si>
  <si>
    <t>Net cash generated from operating</t>
  </si>
  <si>
    <t>Dividend paid</t>
  </si>
  <si>
    <t>Proceeds from borrowings</t>
  </si>
  <si>
    <t xml:space="preserve">Interest received  </t>
  </si>
  <si>
    <t>Proceeds from current investment</t>
  </si>
  <si>
    <t>Gain on disposal of property, plant and equipment</t>
  </si>
  <si>
    <t>Unrealised loss on exchange rate and derivatives</t>
  </si>
  <si>
    <t>Revenues from sales of goods</t>
  </si>
  <si>
    <t>Cost of sales of goods</t>
  </si>
  <si>
    <t>Distribution costs</t>
  </si>
  <si>
    <t xml:space="preserve">   net of tax</t>
  </si>
  <si>
    <t xml:space="preserve">Provisions for employee benefits </t>
  </si>
  <si>
    <t xml:space="preserve">Acquisition of property, plant and equipment  </t>
  </si>
  <si>
    <t xml:space="preserve">Proceeds from sale of property, plant and equipment  </t>
  </si>
  <si>
    <t>Acquisition of intangible assets</t>
  </si>
  <si>
    <t>Net decrease in cash and cash equivalents,</t>
  </si>
  <si>
    <t>Net decrease in cash and cash equivalents</t>
  </si>
  <si>
    <t>Payables for acquisition of intangible assets</t>
  </si>
  <si>
    <t xml:space="preserve">Payables for acquisition of property, plant </t>
  </si>
  <si>
    <t>and equipment</t>
  </si>
  <si>
    <t>Equipment acquired by way of finance lease</t>
  </si>
  <si>
    <t>(Unaudited)</t>
  </si>
  <si>
    <t xml:space="preserve">Net cash flows from (used in) operating activities </t>
  </si>
  <si>
    <t>Interest income</t>
  </si>
  <si>
    <t>3, 4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</si>
</sst>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2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#,##0\ ;\(#,##0\)"/>
    <numFmt numFmtId="169" formatCode="#,##0.00\ ;\(#,##0.00\)"/>
    <numFmt numFmtId="170" formatCode="_(* #,##0_);_(* \(#,##0\);_(* &quot;-&quot;??_);_(@_)"/>
    <numFmt numFmtId="171" formatCode="_-* #,##0_-;\-* #,##0_-;_-* &quot;-&quot;??_-;_-@_-"/>
    <numFmt numFmtId="172" formatCode="&quot;ฃ&quot;#,##0;[Red]\-&quot;ฃ&quot;#,##0"/>
    <numFmt numFmtId="173" formatCode="&quot;ฃ&quot;#,##0.00;[Red]\-&quot;ฃ&quot;#,##0.00"/>
    <numFmt numFmtId="174" formatCode="\$#,##0.00;\(\$#,##0.00\)"/>
    <numFmt numFmtId="175" formatCode="\$#,##0;\(\$#,##0\)"/>
    <numFmt numFmtId="176" formatCode="#,##0;\(#,##0\)"/>
    <numFmt numFmtId="177" formatCode="_(* #,##0.0_);_(* \(#,##0.0\);_(* &quot;-&quot;??_);_(@_)"/>
    <numFmt numFmtId="178" formatCode="#,##0.000\ ;\(#,##0.000\)"/>
    <numFmt numFmtId="179" formatCode="#,##0.00;\(#,##0.00\)"/>
    <numFmt numFmtId="180" formatCode="_(* #,##0.00_);_(* \(#,##0.00\);_(* &quot;-&quot;_);_(@_)"/>
    <numFmt numFmtId="181" formatCode="0.0"/>
    <numFmt numFmtId="182" formatCode="\ช\.\น\น\ &quot;น.&quot;"/>
    <numFmt numFmtId="183" formatCode="_-&quot;?&quot;* #,##0_-;\-&quot;?&quot;* #,##0_-;_-&quot;?&quot;* &quot;-&quot;_-;_-@_-"/>
    <numFmt numFmtId="184" formatCode="_-&quot;?&quot;* #,##0.00_-;\-&quot;?&quot;* #,##0.00_-;_-&quot;?&quot;* &quot;-&quot;??_-;_-@_-"/>
    <numFmt numFmtId="185" formatCode="_ * #,##0_)\ _฿_ ;_ * \(#,##0\)\ _฿_ ;_ * &quot;-&quot;_)\ _฿_ ;_ @_ "/>
    <numFmt numFmtId="186" formatCode="General_)"/>
    <numFmt numFmtId="187" formatCode="#,##0.0%;[Red]\(#,##0.0%\)"/>
    <numFmt numFmtId="188" formatCode="#.\ \ "/>
    <numFmt numFmtId="189" formatCode="##.\ \ "/>
    <numFmt numFmtId="190" formatCode="###0_);[Red]\(###0\)"/>
    <numFmt numFmtId="191" formatCode="#,##0.0_);\(#,##0.0\)"/>
    <numFmt numFmtId="192" formatCode="_(* #,##0.0000_);_(* \(#,##0.0000\);_(* &quot;-&quot;??_);_(@_)"/>
    <numFmt numFmtId="193" formatCode="_-&quot;$&quot;* #,##0.00_-;\-&quot;$&quot;* #,##0.00_-;_-&quot;$&quot;* &quot;-&quot;??_-;_-@_-"/>
    <numFmt numFmtId="194" formatCode="0.0%;\(0.0%\)"/>
    <numFmt numFmtId="195" formatCode="\t0.00"/>
    <numFmt numFmtId="196" formatCode="#,##0.000_);[Red]\(#,##0.000\)"/>
    <numFmt numFmtId="197" formatCode="_-&quot;$&quot;* #,##0_-;\-&quot;$&quot;* #,##0_-;_-&quot;$&quot;* &quot;-&quot;_-;_-@_-"/>
    <numFmt numFmtId="198" formatCode="&quot;$&quot;#,##0_);\(&quot;$&quot;#,##0.0\)"/>
    <numFmt numFmtId="199" formatCode="\ว\ \ด\ด\ด\ด\ &quot;ค.ศ.&quot;\ \ค\ค\ค\ค"/>
    <numFmt numFmtId="200" formatCode="d\ \ด\ด\ด\ด\ \b\b\b\b"/>
    <numFmt numFmtId="201" formatCode="\ช\:\น\น"/>
    <numFmt numFmtId="202" formatCode="_-[$€]* #,##0.00_-;\-[$€]* #,##0.00_-;_-[$€]* &quot;-&quot;??_-;_-@_-"/>
    <numFmt numFmtId="203" formatCode="#,##0\ \ ;\(#,##0\)\ ;\—\ \ \ \ "/>
    <numFmt numFmtId="204" formatCode="0."/>
    <numFmt numFmtId="205" formatCode="&quot;฿&quot;\t#,##0_);[Red]\(&quot;฿&quot;\t#,##0\)"/>
    <numFmt numFmtId="206" formatCode="_-* #,##0_ _F_-;\-* #,##0_ _F_-;_-* &quot;-&quot;_ _F_-;_-@_-"/>
    <numFmt numFmtId="207" formatCode="_-* #,##0.00_ _F_-;\-* #,##0.00_ _F_-;_-* &quot;-&quot;??_ _F_-;_-@_-"/>
    <numFmt numFmtId="208" formatCode="_-* #,##0&quot; F&quot;_-;\-* #,##0&quot; F&quot;_-;_-* &quot;-&quot;&quot; F&quot;_-;_-@_-"/>
    <numFmt numFmtId="209" formatCode="_-* #,##0.00&quot; F&quot;_-;\-* #,##0.00&quot; F&quot;_-;_-* &quot;-&quot;??&quot; F&quot;_-;_-@_-"/>
    <numFmt numFmtId="210" formatCode="0.00_)"/>
    <numFmt numFmtId="211" formatCode="0;&quot;-&quot;;"/>
    <numFmt numFmtId="212" formatCode="0.0000000"/>
    <numFmt numFmtId="213" formatCode="0%_);\(0%\)"/>
    <numFmt numFmtId="214" formatCode="#,##0&quot;£&quot;_);[Red]\(#,##0&quot;£&quot;\)"/>
    <numFmt numFmtId="215" formatCode="_-&quot;ฃ&quot;* #,##0.00_-;\-&quot;ฃ&quot;* #,##0.00_-;_-&quot;ฃ&quot;* &quot;-&quot;??_-;_-@_-"/>
    <numFmt numFmtId="216" formatCode="\t#\ ?/?"/>
    <numFmt numFmtId="217" formatCode="\t0%"/>
  </numFmts>
  <fonts count="115">
    <font>
      <sz val="11"/>
      <name val="Times New Roman"/>
      <family val="1"/>
    </font>
    <font>
      <sz val="14"/>
      <name val="CordiaUPC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1"/>
      <color indexed="10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2"/>
      <name val="Helv"/>
    </font>
    <font>
      <sz val="10"/>
      <name val="Times"/>
      <family val="1"/>
    </font>
    <font>
      <sz val="7"/>
      <name val="Small Fonts"/>
      <family val="2"/>
    </font>
    <font>
      <sz val="8"/>
      <name val="Book Antiqua"/>
      <family val="1"/>
    </font>
    <font>
      <sz val="8"/>
      <name val="Arial"/>
      <family val="2"/>
    </font>
    <font>
      <sz val="7"/>
      <name val="Arial"/>
      <family val="2"/>
    </font>
    <font>
      <sz val="14"/>
      <name val="CordiaUPC"/>
      <family val="2"/>
    </font>
    <font>
      <sz val="16"/>
      <name val="KodchiangUPC"/>
      <family val="1"/>
    </font>
    <font>
      <sz val="10"/>
      <name val="Times New Roman"/>
      <family val="1"/>
    </font>
    <font>
      <sz val="7"/>
      <name val="Arial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sz val="14"/>
      <name val="Times New Roman"/>
      <family val="1"/>
    </font>
    <font>
      <sz val="14"/>
      <name val="Cordia New"/>
      <family val="2"/>
    </font>
    <font>
      <i/>
      <sz val="15"/>
      <name val="Times New Roman"/>
      <family val="1"/>
    </font>
    <font>
      <vertAlign val="superscript"/>
      <sz val="18"/>
      <name val="AngsanaUPC"/>
      <family val="1"/>
      <charset val="222"/>
    </font>
    <font>
      <sz val="14"/>
      <name val="?? ??"/>
      <charset val="222"/>
    </font>
    <font>
      <u/>
      <sz val="10.5"/>
      <color indexed="12"/>
      <name val="Cordia New"/>
      <family val="2"/>
    </font>
    <font>
      <sz val="14"/>
      <name val="AngsanaUPC"/>
      <family val="1"/>
    </font>
    <font>
      <u/>
      <sz val="10.5"/>
      <color indexed="36"/>
      <name val="Cordia New"/>
      <family val="2"/>
    </font>
    <font>
      <sz val="12"/>
      <name val="นูลมรผ"/>
      <charset val="129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? ?????"/>
      <family val="3"/>
      <charset val="128"/>
    </font>
    <font>
      <sz val="10"/>
      <color indexed="8"/>
      <name val="Arial"/>
      <family val="2"/>
    </font>
    <font>
      <sz val="10"/>
      <name val="Moderne"/>
    </font>
    <font>
      <sz val="11"/>
      <color indexed="8"/>
      <name val="Tahoma"/>
      <family val="2"/>
      <charset val="222"/>
    </font>
    <font>
      <sz val="16"/>
      <name val="CordiaUPC"/>
      <family val="1"/>
    </font>
    <font>
      <sz val="11"/>
      <color indexed="9"/>
      <name val="Tahoma"/>
      <family val="2"/>
      <charset val="222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sz val="10"/>
      <name val="Helv"/>
      <family val="2"/>
    </font>
    <font>
      <sz val="11"/>
      <name val="Arial"/>
      <family val="2"/>
    </font>
    <font>
      <sz val="10"/>
      <name val="Verdana"/>
      <family val="2"/>
    </font>
    <font>
      <sz val="14"/>
      <name val="Cordia New"/>
      <family val="2"/>
      <charset val="222"/>
    </font>
    <font>
      <sz val="10"/>
      <name val="MS Serif"/>
      <family val="1"/>
    </font>
    <font>
      <b/>
      <sz val="10"/>
      <name val="Times New Roman"/>
      <family val="1"/>
    </font>
    <font>
      <sz val="10"/>
      <name val="Courier"/>
      <family val="3"/>
    </font>
    <font>
      <b/>
      <sz val="10"/>
      <name val="Arial"/>
      <family val="2"/>
    </font>
    <font>
      <sz val="12"/>
      <name val="Arial"/>
      <family val="2"/>
    </font>
    <font>
      <sz val="10"/>
      <color indexed="16"/>
      <name val="MS Serif"/>
      <family val="1"/>
    </font>
    <font>
      <b/>
      <sz val="12"/>
      <color indexed="9"/>
      <name val="Tms Rmn"/>
    </font>
    <font>
      <b/>
      <sz val="12"/>
      <name val="Arial"/>
      <family val="2"/>
    </font>
    <font>
      <b/>
      <sz val="12"/>
      <name val="Tahoma"/>
      <family val="2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i/>
      <sz val="12"/>
      <name val="Times New Roman"/>
      <family val="1"/>
    </font>
    <font>
      <sz val="14"/>
      <name val="Helv"/>
    </font>
    <font>
      <sz val="24"/>
      <name val="Helv"/>
    </font>
    <font>
      <sz val="10"/>
      <name val="Geneva"/>
      <family val="2"/>
    </font>
    <font>
      <sz val="10"/>
      <name val="Geneva"/>
      <charset val="222"/>
    </font>
    <font>
      <b/>
      <i/>
      <sz val="16"/>
      <name val="Helv"/>
      <family val="2"/>
    </font>
    <font>
      <sz val="10"/>
      <name val="Geneva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9"/>
      <name val="Arial"/>
      <family val="2"/>
    </font>
    <font>
      <sz val="28"/>
      <name val="Angsana New"/>
      <family val="1"/>
      <charset val="22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u/>
      <sz val="9"/>
      <color indexed="36"/>
      <name val="ＭＳ Ｐゴシック"/>
      <family val="3"/>
      <charset val="128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2"/>
      <name val="ทsฒำฉ๚ล้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돋움"/>
      <family val="3"/>
      <charset val="129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2"/>
      <name val="新細明體"/>
      <family val="1"/>
      <charset val="136"/>
    </font>
    <font>
      <sz val="11"/>
      <color theme="1"/>
      <name val="Calibri"/>
      <family val="2"/>
      <charset val="222"/>
      <scheme val="minor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darkVertical"/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19">
    <xf numFmtId="0" fontId="0" fillId="0" borderId="0"/>
    <xf numFmtId="0" fontId="29" fillId="0" borderId="0"/>
    <xf numFmtId="182" fontId="19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5" fontId="31" fillId="0" borderId="0" applyFont="0" applyFill="0" applyBorder="0" applyAlignment="0" applyProtection="0"/>
    <xf numFmtId="183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184" fontId="3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1" fillId="0" borderId="0"/>
    <xf numFmtId="165" fontId="35" fillId="0" borderId="0" applyFont="0" applyFill="0" applyBorder="0" applyAlignment="0" applyProtection="0"/>
    <xf numFmtId="0" fontId="36" fillId="0" borderId="0"/>
    <xf numFmtId="0" fontId="31" fillId="0" borderId="0" applyFont="0" applyFill="0" applyBorder="0" applyAlignment="0" applyProtection="0"/>
    <xf numFmtId="0" fontId="37" fillId="0" borderId="0"/>
    <xf numFmtId="165" fontId="12" fillId="0" borderId="0" applyFont="0" applyFill="0" applyBorder="0" applyAlignment="0" applyProtection="0"/>
    <xf numFmtId="0" fontId="38" fillId="0" borderId="0">
      <alignment vertical="top"/>
    </xf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6" fontId="13" fillId="0" borderId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38" fillId="0" borderId="0">
      <alignment vertical="top"/>
    </xf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0" fontId="12" fillId="0" borderId="0"/>
    <xf numFmtId="37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12" fillId="0" borderId="0" applyBorder="0"/>
    <xf numFmtId="0" fontId="21" fillId="0" borderId="0">
      <alignment wrapText="1"/>
    </xf>
    <xf numFmtId="0" fontId="22" fillId="0" borderId="0"/>
    <xf numFmtId="0" fontId="18" fillId="0" borderId="0"/>
    <xf numFmtId="0" fontId="23" fillId="0" borderId="0"/>
    <xf numFmtId="173" fontId="11" fillId="0" borderId="0"/>
    <xf numFmtId="185" fontId="31" fillId="0" borderId="0" applyFont="0" applyFill="0" applyBorder="0" applyAlignment="0" applyProtection="0"/>
    <xf numFmtId="0" fontId="38" fillId="0" borderId="0">
      <alignment vertical="top"/>
    </xf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39" fillId="0" borderId="0" applyFont="0" applyFill="0" applyBorder="0" applyAlignment="0" applyProtection="0"/>
    <xf numFmtId="164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6" borderId="0" applyNumberFormat="0" applyBorder="0" applyAlignment="0" applyProtection="0"/>
    <xf numFmtId="0" fontId="40" fillId="5" borderId="0" applyNumberFormat="0" applyBorder="0" applyAlignment="0" applyProtection="0"/>
    <xf numFmtId="187" fontId="12" fillId="0" borderId="0" applyProtection="0">
      <protection locked="0"/>
    </xf>
    <xf numFmtId="187" fontId="12" fillId="0" borderId="0" applyProtection="0">
      <protection locked="0"/>
    </xf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0" borderId="0" applyNumberFormat="0" applyBorder="0" applyAlignment="0" applyProtection="0"/>
    <xf numFmtId="0" fontId="40" fillId="2" borderId="0" applyNumberFormat="0" applyBorder="0" applyAlignment="0" applyProtection="0"/>
    <xf numFmtId="0" fontId="40" fillId="13" borderId="0" applyNumberFormat="0" applyBorder="0" applyAlignment="0" applyProtection="0"/>
    <xf numFmtId="43" fontId="41" fillId="0" borderId="1">
      <alignment horizontal="right" vertical="center"/>
    </xf>
    <xf numFmtId="0" fontId="42" fillId="14" borderId="0" applyNumberFormat="0" applyBorder="0" applyAlignment="0" applyProtection="0"/>
    <xf numFmtId="0" fontId="42" fillId="3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9" fontId="31" fillId="0" borderId="0"/>
    <xf numFmtId="0" fontId="43" fillId="0" borderId="0" applyFont="0" applyFill="0" applyBorder="0" applyAlignment="0" applyProtection="0"/>
    <xf numFmtId="0" fontId="44" fillId="0" borderId="2">
      <alignment horizontal="center"/>
    </xf>
    <xf numFmtId="0" fontId="45" fillId="0" borderId="0"/>
    <xf numFmtId="0" fontId="45" fillId="0" borderId="3" applyFill="0">
      <alignment horizontal="center"/>
      <protection locked="0"/>
    </xf>
    <xf numFmtId="0" fontId="44" fillId="0" borderId="0" applyFill="0">
      <alignment horizontal="center"/>
      <protection locked="0"/>
    </xf>
    <xf numFmtId="0" fontId="44" fillId="18" borderId="0"/>
    <xf numFmtId="0" fontId="44" fillId="0" borderId="0">
      <protection locked="0"/>
    </xf>
    <xf numFmtId="0" fontId="44" fillId="0" borderId="0"/>
    <xf numFmtId="188" fontId="44" fillId="0" borderId="0"/>
    <xf numFmtId="189" fontId="44" fillId="0" borderId="0"/>
    <xf numFmtId="0" fontId="45" fillId="19" borderId="0">
      <alignment horizontal="right"/>
    </xf>
    <xf numFmtId="0" fontId="44" fillId="0" borderId="0"/>
    <xf numFmtId="186" fontId="13" fillId="0" borderId="0"/>
    <xf numFmtId="0" fontId="46" fillId="0" borderId="0">
      <alignment horizontal="center" wrapText="1"/>
      <protection locked="0"/>
    </xf>
    <xf numFmtId="37" fontId="47" fillId="0" borderId="0"/>
    <xf numFmtId="0" fontId="48" fillId="0" borderId="0" applyNumberFormat="0" applyFill="0" applyBorder="0" applyAlignment="0" applyProtection="0"/>
    <xf numFmtId="37" fontId="49" fillId="0" borderId="0"/>
    <xf numFmtId="37" fontId="49" fillId="0" borderId="0"/>
    <xf numFmtId="5" fontId="50" fillId="0" borderId="4" applyAlignment="0" applyProtection="0"/>
    <xf numFmtId="190" fontId="12" fillId="0" borderId="0" applyFill="0" applyBorder="0" applyAlignment="0"/>
    <xf numFmtId="190" fontId="12" fillId="0" borderId="0" applyFill="0" applyBorder="0" applyAlignment="0"/>
    <xf numFmtId="191" fontId="51" fillId="0" borderId="0" applyFill="0" applyBorder="0" applyAlignment="0"/>
    <xf numFmtId="192" fontId="51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167" fontId="1" fillId="0" borderId="0" applyFont="0" applyFill="0" applyBorder="0" applyAlignment="0" applyProtection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6" fontId="52" fillId="0" borderId="7" applyFont="0" applyFill="0" applyBorder="0" applyAlignment="0" applyProtection="0">
      <alignment horizontal="right" vertical="center"/>
    </xf>
    <xf numFmtId="165" fontId="112" fillId="0" borderId="0" applyFont="0" applyFill="0" applyBorder="0" applyAlignment="0" applyProtection="0"/>
    <xf numFmtId="193" fontId="51" fillId="0" borderId="0" applyFont="0" applyFill="0" applyBorder="0" applyAlignment="0" applyProtection="0"/>
    <xf numFmtId="43" fontId="11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167" fontId="112" fillId="0" borderId="0" applyFont="0" applyFill="0" applyBorder="0" applyAlignment="0" applyProtection="0"/>
    <xf numFmtId="43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7" fontId="26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26" fillId="0" borderId="0" applyFont="0" applyFill="0" applyBorder="0" applyAlignment="0" applyProtection="0"/>
    <xf numFmtId="40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114" fillId="0" borderId="0" applyFont="0" applyFill="0" applyBorder="0" applyAlignment="0" applyProtection="0"/>
    <xf numFmtId="167" fontId="114" fillId="0" borderId="0" applyFont="0" applyFill="0" applyBorder="0" applyAlignment="0" applyProtection="0"/>
    <xf numFmtId="176" fontId="21" fillId="0" borderId="0"/>
    <xf numFmtId="3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0" fontId="55" fillId="0" borderId="0" applyNumberFormat="0" applyAlignment="0">
      <alignment horizontal="left"/>
    </xf>
    <xf numFmtId="197" fontId="56" fillId="0" borderId="8" applyBorder="0"/>
    <xf numFmtId="191" fontId="51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54" fillId="0" borderId="0" applyFont="0" applyFill="0" applyBorder="0" applyAlignment="0" applyProtection="0"/>
    <xf numFmtId="198" fontId="12" fillId="0" borderId="0">
      <protection locked="0"/>
    </xf>
    <xf numFmtId="198" fontId="12" fillId="0" borderId="0">
      <protection locked="0"/>
    </xf>
    <xf numFmtId="199" fontId="19" fillId="0" borderId="0" applyFont="0" applyFill="0" applyBorder="0" applyAlignment="0" applyProtection="0"/>
    <xf numFmtId="174" fontId="21" fillId="0" borderId="0"/>
    <xf numFmtId="200" fontId="57" fillId="0" borderId="0"/>
    <xf numFmtId="0" fontId="58" fillId="22" borderId="0" applyNumberFormat="0" applyFont="0" applyFill="0" applyBorder="0" applyProtection="0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38" fillId="0" borderId="0" applyFill="0" applyBorder="0" applyAlignment="0"/>
    <xf numFmtId="0" fontId="59" fillId="0" borderId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5" fontId="21" fillId="0" borderId="0"/>
    <xf numFmtId="201" fontId="57" fillId="0" borderId="0"/>
    <xf numFmtId="0" fontId="48" fillId="0" borderId="0" applyNumberFormat="0" applyFill="0" applyBorder="0" applyAlignment="0" applyProtection="0"/>
    <xf numFmtId="193" fontId="51" fillId="0" borderId="0" applyFill="0" applyBorder="0" applyAlignment="0"/>
    <xf numFmtId="191" fontId="51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0" fontId="60" fillId="0" borderId="0" applyNumberFormat="0" applyAlignment="0">
      <alignment horizontal="left"/>
    </xf>
    <xf numFmtId="202" fontId="3" fillId="0" borderId="0" applyFont="0" applyFill="0" applyBorder="0" applyAlignment="0" applyProtection="0"/>
    <xf numFmtId="202" fontId="3" fillId="0" borderId="0" applyFont="0" applyFill="0" applyBorder="0" applyAlignment="0" applyProtection="0"/>
    <xf numFmtId="2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203" fontId="3" fillId="0" borderId="0">
      <alignment horizontal="right"/>
    </xf>
    <xf numFmtId="38" fontId="24" fillId="22" borderId="0" applyNumberFormat="0" applyBorder="0" applyAlignment="0" applyProtection="0"/>
    <xf numFmtId="38" fontId="17" fillId="22" borderId="0" applyNumberFormat="0" applyBorder="0" applyAlignment="0" applyProtection="0"/>
    <xf numFmtId="0" fontId="12" fillId="0" borderId="0"/>
    <xf numFmtId="0" fontId="12" fillId="0" borderId="0"/>
    <xf numFmtId="0" fontId="61" fillId="18" borderId="0"/>
    <xf numFmtId="0" fontId="62" fillId="0" borderId="9" applyNumberFormat="0" applyAlignment="0" applyProtection="0">
      <alignment horizontal="left" vertical="center"/>
    </xf>
    <xf numFmtId="0" fontId="62" fillId="0" borderId="10">
      <alignment horizontal="left" vertical="center"/>
    </xf>
    <xf numFmtId="204" fontId="63" fillId="23" borderId="0">
      <alignment horizontal="left" vertical="top"/>
    </xf>
    <xf numFmtId="0" fontId="64" fillId="0" borderId="0" applyProtection="0"/>
    <xf numFmtId="0" fontId="62" fillId="0" borderId="0" applyProtection="0"/>
    <xf numFmtId="0" fontId="62" fillId="0" borderId="0" applyProtection="0"/>
    <xf numFmtId="0" fontId="65" fillId="0" borderId="3">
      <alignment horizontal="center"/>
    </xf>
    <xf numFmtId="0" fontId="65" fillId="0" borderId="0">
      <alignment horizontal="center"/>
    </xf>
    <xf numFmtId="0" fontId="66" fillId="23" borderId="0">
      <alignment horizontal="left" wrapText="1"/>
    </xf>
    <xf numFmtId="10" fontId="24" fillId="23" borderId="2" applyNumberFormat="0" applyBorder="0" applyAlignment="0" applyProtection="0"/>
    <xf numFmtId="10" fontId="17" fillId="23" borderId="2" applyNumberFormat="0" applyBorder="0" applyAlignment="0" applyProtection="0"/>
    <xf numFmtId="38" fontId="67" fillId="0" borderId="0"/>
    <xf numFmtId="38" fontId="68" fillId="0" borderId="0"/>
    <xf numFmtId="38" fontId="7" fillId="0" borderId="0"/>
    <xf numFmtId="38" fontId="6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 applyNumberFormat="0" applyFont="0" applyFill="0" applyBorder="0" applyProtection="0">
      <alignment horizontal="left" vertical="center"/>
    </xf>
    <xf numFmtId="193" fontId="51" fillId="0" borderId="0" applyFill="0" applyBorder="0" applyAlignment="0"/>
    <xf numFmtId="191" fontId="51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0" fontId="70" fillId="0" borderId="0"/>
    <xf numFmtId="0" fontId="13" fillId="0" borderId="0"/>
    <xf numFmtId="0" fontId="70" fillId="0" borderId="0"/>
    <xf numFmtId="0" fontId="13" fillId="0" borderId="0"/>
    <xf numFmtId="0" fontId="71" fillId="0" borderId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6" fontId="72" fillId="0" borderId="0" applyFont="0" applyFill="0" applyBorder="0" applyAlignment="0" applyProtection="0"/>
    <xf numFmtId="207" fontId="72" fillId="0" borderId="0" applyFont="0" applyFill="0" applyBorder="0" applyAlignment="0" applyProtection="0"/>
    <xf numFmtId="208" fontId="73" fillId="0" borderId="0" applyFont="0" applyFill="0" applyBorder="0" applyAlignment="0" applyProtection="0"/>
    <xf numFmtId="209" fontId="73" fillId="0" borderId="0" applyFont="0" applyFill="0" applyBorder="0" applyAlignment="0" applyProtection="0"/>
    <xf numFmtId="208" fontId="72" fillId="0" borderId="0" applyFont="0" applyFill="0" applyBorder="0" applyAlignment="0" applyProtection="0"/>
    <xf numFmtId="209" fontId="72" fillId="0" borderId="0" applyFont="0" applyFill="0" applyBorder="0" applyAlignment="0" applyProtection="0"/>
    <xf numFmtId="0" fontId="12" fillId="0" borderId="0"/>
    <xf numFmtId="0" fontId="12" fillId="0" borderId="0"/>
    <xf numFmtId="181" fontId="23" fillId="0" borderId="0"/>
    <xf numFmtId="37" fontId="15" fillId="0" borderId="0"/>
    <xf numFmtId="0" fontId="70" fillId="0" borderId="0"/>
    <xf numFmtId="0" fontId="13" fillId="0" borderId="0"/>
    <xf numFmtId="0" fontId="13" fillId="0" borderId="0"/>
    <xf numFmtId="173" fontId="11" fillId="0" borderId="0"/>
    <xf numFmtId="210" fontId="74" fillId="0" borderId="0"/>
    <xf numFmtId="211" fontId="52" fillId="0" borderId="2" applyFont="0" applyFill="0" applyBorder="0" applyAlignment="0" applyProtection="0">
      <alignment horizontal="center" vertical="center"/>
    </xf>
    <xf numFmtId="212" fontId="52" fillId="0" borderId="0" applyFont="0" applyFill="0" applyBorder="0" applyProtection="0">
      <alignment horizontal="center" vertical="center"/>
    </xf>
    <xf numFmtId="0" fontId="12" fillId="0" borderId="0"/>
    <xf numFmtId="0" fontId="12" fillId="0" borderId="0"/>
    <xf numFmtId="0" fontId="12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12" fillId="0" borderId="0"/>
    <xf numFmtId="0" fontId="112" fillId="0" borderId="0"/>
    <xf numFmtId="0" fontId="12" fillId="0" borderId="0"/>
    <xf numFmtId="0" fontId="26" fillId="0" borderId="0"/>
    <xf numFmtId="0" fontId="26" fillId="0" borderId="0"/>
    <xf numFmtId="0" fontId="12" fillId="0" borderId="0"/>
    <xf numFmtId="0" fontId="26" fillId="0" borderId="0"/>
    <xf numFmtId="0" fontId="112" fillId="0" borderId="0"/>
    <xf numFmtId="0" fontId="12" fillId="0" borderId="0"/>
    <xf numFmtId="0" fontId="12" fillId="0" borderId="0"/>
    <xf numFmtId="0" fontId="12" fillId="0" borderId="0"/>
    <xf numFmtId="0" fontId="54" fillId="0" borderId="0"/>
    <xf numFmtId="0" fontId="3" fillId="0" borderId="0"/>
    <xf numFmtId="0" fontId="114" fillId="0" borderId="0"/>
    <xf numFmtId="0" fontId="114" fillId="0" borderId="0"/>
    <xf numFmtId="0" fontId="113" fillId="0" borderId="0"/>
    <xf numFmtId="0" fontId="26" fillId="0" borderId="0"/>
    <xf numFmtId="0" fontId="75" fillId="0" borderId="0"/>
    <xf numFmtId="185" fontId="31" fillId="0" borderId="0" applyFont="0" applyFill="0" applyBorder="0" applyAlignment="0" applyProtection="0"/>
    <xf numFmtId="40" fontId="76" fillId="25" borderId="0">
      <alignment horizontal="right"/>
    </xf>
    <xf numFmtId="0" fontId="77" fillId="25" borderId="0">
      <alignment horizontal="right"/>
    </xf>
    <xf numFmtId="0" fontId="78" fillId="25" borderId="13"/>
    <xf numFmtId="14" fontId="46" fillId="0" borderId="0">
      <alignment horizontal="center" wrapText="1"/>
      <protection locked="0"/>
    </xf>
    <xf numFmtId="213" fontId="12" fillId="0" borderId="0" applyFont="0" applyFill="0" applyBorder="0" applyAlignment="0" applyProtection="0"/>
    <xf numFmtId="213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79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3" fontId="80" fillId="0" borderId="0" applyNumberFormat="0" applyFill="0" applyBorder="0" applyAlignment="0" applyProtection="0"/>
    <xf numFmtId="193" fontId="51" fillId="0" borderId="0" applyFill="0" applyBorder="0" applyAlignment="0"/>
    <xf numFmtId="191" fontId="51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0" fontId="21" fillId="0" borderId="0" applyNumberFormat="0" applyFill="0" applyBorder="0" applyAlignment="0" applyProtection="0">
      <alignment horizontal="left"/>
    </xf>
    <xf numFmtId="0" fontId="21" fillId="0" borderId="0" applyNumberFormat="0" applyFill="0" applyBorder="0" applyAlignment="0" applyProtection="0">
      <alignment horizontal="left"/>
    </xf>
    <xf numFmtId="0" fontId="56" fillId="0" borderId="3" applyBorder="0">
      <alignment horizontal="center"/>
    </xf>
    <xf numFmtId="0" fontId="56" fillId="0" borderId="3" applyBorder="0">
      <alignment horizontal="center"/>
    </xf>
    <xf numFmtId="0" fontId="12" fillId="0" borderId="0">
      <alignment vertical="justify"/>
    </xf>
    <xf numFmtId="0" fontId="12" fillId="0" borderId="0">
      <alignment vertical="justify"/>
    </xf>
    <xf numFmtId="0" fontId="31" fillId="0" borderId="0" applyFont="0" applyFill="0" applyBorder="0" applyAlignment="0" applyProtection="0"/>
    <xf numFmtId="1" fontId="12" fillId="0" borderId="14" applyNumberFormat="0" applyFill="0" applyAlignment="0" applyProtection="0">
      <alignment horizontal="center" vertical="center"/>
    </xf>
    <xf numFmtId="1" fontId="12" fillId="0" borderId="14" applyNumberFormat="0" applyFill="0" applyAlignment="0" applyProtection="0">
      <alignment horizontal="center" vertical="center"/>
    </xf>
    <xf numFmtId="0" fontId="81" fillId="26" borderId="0" applyNumberFormat="0" applyFont="0" applyBorder="0" applyAlignment="0">
      <alignment horizontal="center"/>
    </xf>
    <xf numFmtId="214" fontId="12" fillId="0" borderId="0" applyNumberFormat="0" applyFill="0" applyBorder="0" applyAlignment="0" applyProtection="0">
      <alignment horizontal="left"/>
    </xf>
    <xf numFmtId="214" fontId="12" fillId="0" borderId="0" applyNumberFormat="0" applyFill="0" applyBorder="0" applyAlignment="0" applyProtection="0">
      <alignment horizontal="left"/>
    </xf>
    <xf numFmtId="0" fontId="12" fillId="0" borderId="0"/>
    <xf numFmtId="38" fontId="21" fillId="0" borderId="0" applyNumberFormat="0" applyFont="0" applyFill="0" applyBorder="0" applyAlignment="0"/>
    <xf numFmtId="0" fontId="81" fillId="1" borderId="10" applyNumberFormat="0" applyFont="0" applyAlignment="0">
      <alignment horizontal="center"/>
    </xf>
    <xf numFmtId="0" fontId="21" fillId="0" borderId="15" applyAlignment="0">
      <alignment horizontal="centerContinuous"/>
    </xf>
    <xf numFmtId="0" fontId="82" fillId="0" borderId="0" applyNumberFormat="0" applyFill="0" applyBorder="0" applyAlignment="0">
      <alignment horizontal="center"/>
    </xf>
    <xf numFmtId="1" fontId="21" fillId="0" borderId="0" applyBorder="0">
      <alignment horizontal="left" vertical="top" wrapText="1"/>
    </xf>
    <xf numFmtId="12" fontId="83" fillId="0" borderId="2">
      <alignment horizontal="center"/>
    </xf>
    <xf numFmtId="172" fontId="11" fillId="0" borderId="0"/>
    <xf numFmtId="165" fontId="12" fillId="0" borderId="0" applyFont="0" applyFill="0" applyBorder="0" applyAlignment="0" applyProtection="0"/>
    <xf numFmtId="0" fontId="84" fillId="0" borderId="0" applyNumberFormat="0" applyBorder="0"/>
    <xf numFmtId="0" fontId="85" fillId="23" borderId="0">
      <alignment wrapText="1"/>
    </xf>
    <xf numFmtId="40" fontId="86" fillId="0" borderId="0" applyBorder="0">
      <alignment horizontal="right"/>
    </xf>
    <xf numFmtId="49" fontId="12" fillId="0" borderId="0" applyFont="0" applyFill="0" applyBorder="0" applyAlignment="0" applyProtection="0"/>
    <xf numFmtId="49" fontId="12" fillId="0" borderId="0" applyFont="0" applyFill="0" applyBorder="0" applyAlignment="0" applyProtection="0"/>
    <xf numFmtId="49" fontId="38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87" fillId="0" borderId="0" applyFill="0" applyBorder="0" applyProtection="0">
      <alignment horizontal="left" vertical="top"/>
    </xf>
    <xf numFmtId="0" fontId="23" fillId="0" borderId="0" applyFont="0" applyFill="0" applyBorder="0" applyAlignment="0" applyProtection="0"/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72" fillId="0" borderId="0" applyNumberFormat="0" applyFont="0" applyFill="0" applyBorder="0" applyProtection="0">
      <alignment horizontal="center" vertical="center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9" fontId="17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28" fillId="0" borderId="0" applyFill="0" applyBorder="0" applyAlignment="0" applyProtection="0"/>
    <xf numFmtId="167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90" fillId="21" borderId="6" applyNumberFormat="0" applyAlignment="0" applyProtection="0"/>
    <xf numFmtId="0" fontId="91" fillId="0" borderId="16" applyNumberFormat="0" applyFill="0" applyAlignment="0" applyProtection="0"/>
    <xf numFmtId="0" fontId="92" fillId="8" borderId="0" applyNumberFormat="0" applyBorder="0" applyAlignment="0" applyProtection="0"/>
    <xf numFmtId="0" fontId="93" fillId="11" borderId="12" applyNumberFormat="0" applyAlignment="0" applyProtection="0"/>
    <xf numFmtId="0" fontId="94" fillId="11" borderId="5" applyNumberFormat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93" fontId="98" fillId="0" borderId="0" applyFont="0" applyFill="0" applyBorder="0" applyAlignment="0" applyProtection="0"/>
    <xf numFmtId="0" fontId="99" fillId="9" borderId="0" applyNumberFormat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9" fontId="33" fillId="0" borderId="0" applyFont="0" applyFill="0" applyBorder="0" applyAlignment="0" applyProtection="0"/>
    <xf numFmtId="0" fontId="54" fillId="0" borderId="0"/>
    <xf numFmtId="0" fontId="101" fillId="5" borderId="5" applyNumberFormat="0" applyAlignment="0" applyProtection="0"/>
    <xf numFmtId="0" fontId="102" fillId="24" borderId="0" applyNumberFormat="0" applyBorder="0" applyAlignment="0" applyProtection="0"/>
    <xf numFmtId="0" fontId="103" fillId="0" borderId="17" applyNumberFormat="0" applyFill="0" applyAlignment="0" applyProtection="0"/>
    <xf numFmtId="6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173" fontId="19" fillId="0" borderId="0" applyFont="0" applyFill="0" applyBorder="0" applyAlignment="0" applyProtection="0"/>
    <xf numFmtId="215" fontId="19" fillId="0" borderId="0" applyFont="0" applyFill="0" applyBorder="0" applyAlignment="0" applyProtection="0"/>
    <xf numFmtId="5" fontId="12" fillId="0" borderId="0" applyFont="0" applyFill="0" applyBorder="0" applyAlignment="0" applyProtection="0"/>
    <xf numFmtId="7" fontId="12" fillId="0" borderId="0" applyFont="0" applyFill="0" applyBorder="0" applyAlignment="0" applyProtection="0"/>
    <xf numFmtId="0" fontId="33" fillId="0" borderId="0"/>
    <xf numFmtId="0" fontId="42" fillId="27" borderId="0" applyNumberFormat="0" applyBorder="0" applyAlignment="0" applyProtection="0"/>
    <xf numFmtId="0" fontId="42" fillId="20" borderId="0" applyNumberFormat="0" applyBorder="0" applyAlignment="0" applyProtection="0"/>
    <xf numFmtId="0" fontId="42" fillId="28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29" borderId="0" applyNumberFormat="0" applyBorder="0" applyAlignment="0" applyProtection="0"/>
    <xf numFmtId="0" fontId="26" fillId="4" borderId="11" applyNumberFormat="0" applyFont="0" applyAlignment="0" applyProtection="0"/>
    <xf numFmtId="0" fontId="26" fillId="4" borderId="11" applyNumberFormat="0" applyFont="0" applyAlignment="0" applyProtection="0"/>
    <xf numFmtId="0" fontId="104" fillId="0" borderId="18" applyNumberFormat="0" applyFill="0" applyAlignment="0" applyProtection="0"/>
    <xf numFmtId="0" fontId="105" fillId="0" borderId="19" applyNumberFormat="0" applyFill="0" applyAlignment="0" applyProtection="0"/>
    <xf numFmtId="0" fontId="106" fillId="0" borderId="20" applyNumberFormat="0" applyFill="0" applyAlignment="0" applyProtection="0"/>
    <xf numFmtId="0" fontId="106" fillId="0" borderId="0" applyNumberFormat="0" applyFill="0" applyBorder="0" applyAlignment="0" applyProtection="0"/>
    <xf numFmtId="0" fontId="33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07" fillId="0" borderId="0"/>
    <xf numFmtId="186" fontId="51" fillId="0" borderId="0"/>
    <xf numFmtId="165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08" fillId="0" borderId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109" fillId="0" borderId="0"/>
    <xf numFmtId="0" fontId="110" fillId="0" borderId="0" applyNumberFormat="0" applyFill="0" applyBorder="0" applyAlignment="0" applyProtection="0">
      <alignment vertical="top"/>
      <protection locked="0"/>
    </xf>
    <xf numFmtId="197" fontId="111" fillId="0" borderId="0" applyFont="0" applyFill="0" applyBorder="0" applyAlignment="0" applyProtection="0"/>
    <xf numFmtId="197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216" fontId="19" fillId="0" borderId="0" applyFont="0" applyFill="0" applyBorder="0" applyAlignment="0" applyProtection="0"/>
    <xf numFmtId="217" fontId="19" fillId="0" borderId="0" applyFont="0" applyFill="0" applyBorder="0" applyAlignment="0" applyProtection="0"/>
  </cellStyleXfs>
  <cellXfs count="248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0" fontId="8" fillId="0" borderId="0" xfId="0" applyFont="1"/>
    <xf numFmtId="169" fontId="8" fillId="0" borderId="0" xfId="0" applyNumberFormat="1" applyFont="1" applyFill="1"/>
    <xf numFmtId="0" fontId="4" fillId="0" borderId="0" xfId="0" applyFont="1" applyFill="1"/>
    <xf numFmtId="0" fontId="3" fillId="0" borderId="0" xfId="0" applyFont="1" applyFill="1" applyAlignment="1"/>
    <xf numFmtId="0" fontId="2" fillId="0" borderId="0" xfId="0" applyFont="1" applyFill="1"/>
    <xf numFmtId="0" fontId="10" fillId="0" borderId="0" xfId="0" applyFont="1" applyFill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Fill="1"/>
    <xf numFmtId="49" fontId="4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0" fillId="0" borderId="0" xfId="0" quotePrefix="1" applyFont="1" applyFill="1" applyAlignment="1">
      <alignment horizontal="left"/>
    </xf>
    <xf numFmtId="169" fontId="8" fillId="0" borderId="0" xfId="0" applyNumberFormat="1" applyFont="1" applyFill="1" applyAlignment="1">
      <alignment horizontal="left"/>
    </xf>
    <xf numFmtId="37" fontId="2" fillId="0" borderId="10" xfId="0" applyNumberFormat="1" applyFont="1" applyFill="1" applyBorder="1"/>
    <xf numFmtId="37" fontId="2" fillId="0" borderId="0" xfId="0" applyNumberFormat="1" applyFont="1" applyBorder="1"/>
    <xf numFmtId="37" fontId="2" fillId="0" borderId="21" xfId="0" applyNumberFormat="1" applyFont="1" applyFill="1" applyBorder="1"/>
    <xf numFmtId="37" fontId="2" fillId="0" borderId="0" xfId="0" applyNumberFormat="1" applyFont="1" applyBorder="1" applyAlignment="1">
      <alignment horizontal="center"/>
    </xf>
    <xf numFmtId="37" fontId="2" fillId="0" borderId="0" xfId="135" applyNumberFormat="1" applyFont="1" applyFill="1" applyBorder="1"/>
    <xf numFmtId="37" fontId="2" fillId="0" borderId="21" xfId="135" applyNumberFormat="1" applyFont="1" applyFill="1" applyBorder="1" applyAlignment="1">
      <alignment horizontal="right"/>
    </xf>
    <xf numFmtId="0" fontId="4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left"/>
    </xf>
    <xf numFmtId="0" fontId="25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Alignment="1">
      <alignment horizontal="center"/>
    </xf>
    <xf numFmtId="37" fontId="2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37" fontId="0" fillId="0" borderId="0" xfId="0" applyNumberFormat="1" applyFont="1" applyFill="1" applyBorder="1"/>
    <xf numFmtId="0" fontId="0" fillId="0" borderId="0" xfId="0" applyFill="1" applyAlignment="1">
      <alignment horizontal="left"/>
    </xf>
    <xf numFmtId="0" fontId="0" fillId="0" borderId="0" xfId="0" applyFont="1" applyFill="1" applyAlignment="1"/>
    <xf numFmtId="0" fontId="0" fillId="0" borderId="0" xfId="0" quotePrefix="1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69" fontId="0" fillId="0" borderId="0" xfId="0" applyNumberFormat="1" applyFont="1" applyFill="1"/>
    <xf numFmtId="169" fontId="0" fillId="0" borderId="0" xfId="0" applyNumberFormat="1" applyFont="1" applyBorder="1"/>
    <xf numFmtId="49" fontId="0" fillId="0" borderId="0" xfId="0" applyNumberFormat="1" applyFont="1" applyBorder="1" applyAlignment="1">
      <alignment horizontal="center"/>
    </xf>
    <xf numFmtId="49" fontId="0" fillId="0" borderId="0" xfId="0" applyNumberFormat="1" applyFont="1" applyAlignment="1">
      <alignment horizontal="center"/>
    </xf>
    <xf numFmtId="169" fontId="0" fillId="0" borderId="0" xfId="0" applyNumberFormat="1" applyFont="1" applyFill="1" applyAlignment="1"/>
    <xf numFmtId="170" fontId="0" fillId="0" borderId="0" xfId="0" applyNumberFormat="1" applyFont="1" applyFill="1" applyAlignment="1"/>
    <xf numFmtId="168" fontId="0" fillId="0" borderId="0" xfId="0" applyNumberFormat="1" applyFont="1" applyFill="1" applyAlignment="1"/>
    <xf numFmtId="168" fontId="0" fillId="0" borderId="0" xfId="0" applyNumberFormat="1" applyFont="1" applyFill="1" applyAlignment="1">
      <alignment horizontal="right"/>
    </xf>
    <xf numFmtId="37" fontId="0" fillId="0" borderId="0" xfId="0" applyNumberFormat="1" applyFont="1" applyFill="1" applyAlignment="1"/>
    <xf numFmtId="0" fontId="0" fillId="0" borderId="0" xfId="0" applyFill="1" applyAlignment="1"/>
    <xf numFmtId="168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8" fontId="2" fillId="0" borderId="0" xfId="0" applyNumberFormat="1" applyFont="1" applyBorder="1"/>
    <xf numFmtId="37" fontId="2" fillId="0" borderId="0" xfId="0" applyNumberFormat="1" applyFont="1" applyFill="1" applyBorder="1" applyAlignment="1">
      <alignment horizontal="center"/>
    </xf>
    <xf numFmtId="37" fontId="2" fillId="0" borderId="22" xfId="0" applyNumberFormat="1" applyFont="1" applyFill="1" applyBorder="1"/>
    <xf numFmtId="168" fontId="2" fillId="0" borderId="0" xfId="0" applyNumberFormat="1" applyFont="1" applyFill="1" applyBorder="1"/>
    <xf numFmtId="0" fontId="2" fillId="0" borderId="0" xfId="0" applyFont="1" applyFill="1" applyBorder="1"/>
    <xf numFmtId="37" fontId="2" fillId="0" borderId="0" xfId="135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37" fontId="2" fillId="0" borderId="0" xfId="0" applyNumberFormat="1" applyFont="1" applyFill="1" applyAlignment="1">
      <alignment horizontal="right"/>
    </xf>
    <xf numFmtId="171" fontId="2" fillId="0" borderId="0" xfId="157" applyNumberFormat="1" applyFont="1" applyFill="1" applyBorder="1" applyAlignment="1">
      <alignment horizontal="right"/>
    </xf>
    <xf numFmtId="16" fontId="0" fillId="0" borderId="0" xfId="0" quotePrefix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37" fontId="0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left"/>
    </xf>
    <xf numFmtId="168" fontId="0" fillId="0" borderId="0" xfId="0" applyNumberFormat="1" applyFont="1" applyFill="1" applyBorder="1"/>
    <xf numFmtId="168" fontId="0" fillId="0" borderId="0" xfId="0" applyNumberFormat="1" applyFont="1" applyBorder="1"/>
    <xf numFmtId="37" fontId="0" fillId="0" borderId="0" xfId="0" applyNumberFormat="1" applyFont="1" applyBorder="1"/>
    <xf numFmtId="37" fontId="0" fillId="0" borderId="0" xfId="0" applyNumberFormat="1" applyFont="1"/>
    <xf numFmtId="37" fontId="0" fillId="0" borderId="21" xfId="0" applyNumberFormat="1" applyFont="1" applyFill="1" applyBorder="1"/>
    <xf numFmtId="0" fontId="27" fillId="0" borderId="0" xfId="0" applyNumberFormat="1" applyFont="1" applyFill="1" applyAlignment="1">
      <alignment horizontal="center"/>
    </xf>
    <xf numFmtId="37" fontId="0" fillId="0" borderId="0" xfId="135" applyNumberFormat="1" applyFont="1" applyFill="1" applyBorder="1"/>
    <xf numFmtId="0" fontId="0" fillId="0" borderId="0" xfId="0" applyFont="1" applyBorder="1"/>
    <xf numFmtId="37" fontId="2" fillId="0" borderId="4" xfId="0" applyNumberFormat="1" applyFont="1" applyFill="1" applyBorder="1"/>
    <xf numFmtId="0" fontId="2" fillId="0" borderId="0" xfId="0" applyFont="1" applyBorder="1"/>
    <xf numFmtId="49" fontId="0" fillId="0" borderId="0" xfId="0" applyNumberFormat="1" applyFill="1" applyBorder="1" applyAlignment="1">
      <alignment horizontal="center"/>
    </xf>
    <xf numFmtId="0" fontId="3" fillId="0" borderId="0" xfId="0" applyFont="1" applyFill="1"/>
    <xf numFmtId="169" fontId="3" fillId="0" borderId="0" xfId="0" applyNumberFormat="1" applyFont="1" applyBorder="1"/>
    <xf numFmtId="0" fontId="0" fillId="0" borderId="0" xfId="0" applyFill="1"/>
    <xf numFmtId="169" fontId="3" fillId="0" borderId="0" xfId="0" applyNumberFormat="1" applyFont="1" applyFill="1" applyBorder="1"/>
    <xf numFmtId="168" fontId="3" fillId="0" borderId="0" xfId="0" applyNumberFormat="1" applyFont="1" applyFill="1" applyBorder="1"/>
    <xf numFmtId="168" fontId="3" fillId="0" borderId="0" xfId="0" applyNumberFormat="1" applyFont="1" applyBorder="1"/>
    <xf numFmtId="0" fontId="3" fillId="0" borderId="0" xfId="0" applyFont="1" applyFill="1" applyBorder="1"/>
    <xf numFmtId="170" fontId="0" fillId="0" borderId="0" xfId="157" applyNumberFormat="1" applyFont="1" applyFill="1" applyAlignment="1"/>
    <xf numFmtId="37" fontId="0" fillId="0" borderId="0" xfId="157" applyNumberFormat="1" applyFont="1" applyFill="1"/>
    <xf numFmtId="171" fontId="2" fillId="0" borderId="21" xfId="157" applyNumberFormat="1" applyFont="1" applyFill="1" applyBorder="1" applyAlignment="1">
      <alignment horizontal="right"/>
    </xf>
    <xf numFmtId="168" fontId="0" fillId="0" borderId="0" xfId="0" applyNumberFormat="1" applyFont="1" applyFill="1" applyBorder="1" applyAlignment="1"/>
    <xf numFmtId="169" fontId="9" fillId="0" borderId="0" xfId="157" applyNumberFormat="1" applyFont="1" applyFill="1"/>
    <xf numFmtId="39" fontId="3" fillId="0" borderId="0" xfId="0" applyNumberFormat="1" applyFont="1" applyFill="1"/>
    <xf numFmtId="37" fontId="3" fillId="0" borderId="0" xfId="0" applyNumberFormat="1" applyFont="1" applyFill="1"/>
    <xf numFmtId="49" fontId="4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0" fontId="3" fillId="0" borderId="0" xfId="0" applyNumberFormat="1" applyFont="1" applyFill="1"/>
    <xf numFmtId="179" fontId="3" fillId="0" borderId="0" xfId="0" applyNumberFormat="1" applyFont="1" applyFill="1"/>
    <xf numFmtId="169" fontId="8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169" fontId="8" fillId="0" borderId="0" xfId="0" applyNumberFormat="1" applyFont="1" applyBorder="1"/>
    <xf numFmtId="0" fontId="0" fillId="0" borderId="0" xfId="0" applyFont="1" applyAlignment="1"/>
    <xf numFmtId="0" fontId="5" fillId="0" borderId="0" xfId="0" applyFont="1" applyAlignment="1"/>
    <xf numFmtId="169" fontId="0" fillId="0" borderId="0" xfId="0" applyNumberFormat="1" applyFont="1" applyBorder="1" applyAlignment="1"/>
    <xf numFmtId="0" fontId="0" fillId="0" borderId="0" xfId="0" applyAlignment="1"/>
    <xf numFmtId="0" fontId="4" fillId="0" borderId="0" xfId="0" applyFont="1" applyAlignment="1"/>
    <xf numFmtId="170" fontId="0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170" fontId="2" fillId="0" borderId="0" xfId="157" applyNumberFormat="1" applyFont="1" applyFill="1" applyBorder="1" applyAlignment="1"/>
    <xf numFmtId="168" fontId="0" fillId="0" borderId="0" xfId="0" applyNumberFormat="1" applyFont="1" applyBorder="1" applyAlignment="1"/>
    <xf numFmtId="178" fontId="0" fillId="0" borderId="0" xfId="0" applyNumberFormat="1" applyFont="1" applyAlignment="1"/>
    <xf numFmtId="168" fontId="2" fillId="0" borderId="0" xfId="0" applyNumberFormat="1" applyFont="1" applyBorder="1" applyAlignment="1"/>
    <xf numFmtId="168" fontId="2" fillId="0" borderId="0" xfId="157" applyNumberFormat="1" applyFont="1" applyFill="1" applyBorder="1" applyAlignment="1"/>
    <xf numFmtId="168" fontId="0" fillId="0" borderId="0" xfId="157" applyNumberFormat="1" applyFont="1" applyFill="1" applyBorder="1" applyAlignment="1"/>
    <xf numFmtId="168" fontId="2" fillId="0" borderId="0" xfId="157" applyNumberFormat="1" applyFont="1" applyFill="1" applyAlignment="1"/>
    <xf numFmtId="168" fontId="0" fillId="0" borderId="0" xfId="157" applyNumberFormat="1" applyFont="1" applyFill="1" applyBorder="1" applyAlignment="1">
      <alignment horizontal="right"/>
    </xf>
    <xf numFmtId="171" fontId="8" fillId="0" borderId="0" xfId="0" applyNumberFormat="1" applyFont="1" applyFill="1" applyAlignment="1"/>
    <xf numFmtId="171" fontId="25" fillId="0" borderId="0" xfId="0" applyNumberFormat="1" applyFont="1" applyFill="1" applyAlignment="1"/>
    <xf numFmtId="0" fontId="0" fillId="0" borderId="0" xfId="0" applyFill="1" applyBorder="1" applyAlignment="1"/>
    <xf numFmtId="49" fontId="0" fillId="0" borderId="0" xfId="0" applyNumberFormat="1" applyFill="1" applyBorder="1" applyAlignment="1"/>
    <xf numFmtId="170" fontId="2" fillId="0" borderId="0" xfId="135" applyNumberFormat="1" applyFont="1" applyFill="1" applyBorder="1" applyAlignment="1">
      <alignment horizontal="right"/>
    </xf>
    <xf numFmtId="177" fontId="0" fillId="0" borderId="0" xfId="0" applyNumberFormat="1" applyFill="1" applyBorder="1" applyAlignment="1">
      <alignment horizontal="center"/>
    </xf>
    <xf numFmtId="177" fontId="0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177" fontId="0" fillId="0" borderId="22" xfId="0" applyNumberFormat="1" applyFill="1" applyBorder="1" applyAlignment="1">
      <alignment horizontal="center"/>
    </xf>
    <xf numFmtId="177" fontId="2" fillId="0" borderId="0" xfId="157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center"/>
    </xf>
    <xf numFmtId="170" fontId="2" fillId="0" borderId="0" xfId="157" applyNumberFormat="1" applyFont="1" applyFill="1" applyBorder="1" applyAlignment="1">
      <alignment horizontal="right"/>
    </xf>
    <xf numFmtId="170" fontId="0" fillId="0" borderId="22" xfId="0" applyNumberFormat="1" applyFill="1" applyBorder="1" applyAlignment="1">
      <alignment horizontal="center"/>
    </xf>
    <xf numFmtId="170" fontId="2" fillId="0" borderId="22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center"/>
    </xf>
    <xf numFmtId="49" fontId="0" fillId="0" borderId="0" xfId="0" quotePrefix="1" applyNumberFormat="1" applyFill="1" applyBorder="1" applyAlignment="1">
      <alignment horizontal="center"/>
    </xf>
    <xf numFmtId="37" fontId="2" fillId="0" borderId="10" xfId="135" applyNumberFormat="1" applyFont="1" applyFill="1" applyBorder="1"/>
    <xf numFmtId="0" fontId="10" fillId="0" borderId="0" xfId="0" applyFont="1" applyFill="1" applyAlignment="1"/>
    <xf numFmtId="41" fontId="3" fillId="0" borderId="0" xfId="0" applyNumberFormat="1" applyFont="1" applyFill="1" applyBorder="1"/>
    <xf numFmtId="41" fontId="3" fillId="0" borderId="0" xfId="0" applyNumberFormat="1" applyFont="1" applyFill="1"/>
    <xf numFmtId="41" fontId="2" fillId="0" borderId="4" xfId="0" applyNumberFormat="1" applyFont="1" applyFill="1" applyBorder="1"/>
    <xf numFmtId="41" fontId="2" fillId="0" borderId="0" xfId="0" applyNumberFormat="1" applyFont="1" applyFill="1"/>
    <xf numFmtId="41" fontId="3" fillId="0" borderId="22" xfId="0" applyNumberFormat="1" applyFont="1" applyFill="1" applyBorder="1"/>
    <xf numFmtId="41" fontId="2" fillId="0" borderId="0" xfId="0" applyNumberFormat="1" applyFont="1" applyFill="1" applyBorder="1"/>
    <xf numFmtId="41" fontId="2" fillId="0" borderId="10" xfId="0" applyNumberFormat="1" applyFont="1" applyFill="1" applyBorder="1"/>
    <xf numFmtId="180" fontId="2" fillId="0" borderId="21" xfId="0" applyNumberFormat="1" applyFont="1" applyFill="1" applyBorder="1"/>
    <xf numFmtId="41" fontId="0" fillId="0" borderId="0" xfId="0" applyNumberFormat="1" applyFont="1" applyFill="1" applyAlignment="1"/>
    <xf numFmtId="41" fontId="0" fillId="0" borderId="0" xfId="0" applyNumberFormat="1" applyFont="1" applyFill="1"/>
    <xf numFmtId="41" fontId="0" fillId="0" borderId="0" xfId="0" applyNumberFormat="1" applyFont="1" applyFill="1" applyBorder="1" applyAlignment="1"/>
    <xf numFmtId="41" fontId="0" fillId="0" borderId="0" xfId="0" applyNumberFormat="1" applyFill="1" applyAlignment="1"/>
    <xf numFmtId="41" fontId="3" fillId="0" borderId="0" xfId="157" applyNumberFormat="1" applyFont="1" applyFill="1" applyBorder="1" applyAlignment="1">
      <alignment horizontal="left"/>
    </xf>
    <xf numFmtId="41" fontId="0" fillId="0" borderId="0" xfId="0" applyNumberFormat="1" applyFont="1" applyAlignment="1"/>
    <xf numFmtId="41" fontId="0" fillId="0" borderId="0" xfId="0" applyNumberFormat="1" applyFont="1" applyBorder="1" applyAlignment="1"/>
    <xf numFmtId="41" fontId="0" fillId="0" borderId="0" xfId="157" applyNumberFormat="1" applyFont="1" applyFill="1" applyAlignment="1"/>
    <xf numFmtId="41" fontId="0" fillId="0" borderId="22" xfId="157" applyNumberFormat="1" applyFont="1" applyFill="1" applyBorder="1" applyAlignment="1">
      <alignment horizontal="left"/>
    </xf>
    <xf numFmtId="41" fontId="2" fillId="0" borderId="10" xfId="0" applyNumberFormat="1" applyFont="1" applyFill="1" applyBorder="1" applyAlignment="1"/>
    <xf numFmtId="41" fontId="2" fillId="0" borderId="0" xfId="0" applyNumberFormat="1" applyFont="1" applyBorder="1" applyAlignment="1"/>
    <xf numFmtId="41" fontId="0" fillId="0" borderId="0" xfId="157" applyNumberFormat="1" applyFont="1" applyFill="1" applyBorder="1" applyAlignment="1">
      <alignment horizontal="left"/>
    </xf>
    <xf numFmtId="41" fontId="2" fillId="0" borderId="10" xfId="157" applyNumberFormat="1" applyFont="1" applyFill="1" applyBorder="1" applyAlignment="1"/>
    <xf numFmtId="41" fontId="0" fillId="0" borderId="0" xfId="157" applyNumberFormat="1" applyFont="1" applyFill="1" applyBorder="1" applyAlignment="1"/>
    <xf numFmtId="41" fontId="2" fillId="0" borderId="0" xfId="157" applyNumberFormat="1" applyFont="1" applyFill="1" applyAlignment="1"/>
    <xf numFmtId="41" fontId="2" fillId="0" borderId="21" xfId="157" applyNumberFormat="1" applyFont="1" applyFill="1" applyBorder="1" applyAlignment="1"/>
    <xf numFmtId="41" fontId="0" fillId="0" borderId="4" xfId="0" applyNumberFormat="1" applyFont="1" applyFill="1" applyBorder="1" applyAlignment="1"/>
    <xf numFmtId="41" fontId="2" fillId="0" borderId="22" xfId="0" applyNumberFormat="1" applyFont="1" applyFill="1" applyBorder="1" applyAlignment="1">
      <alignment horizontal="center"/>
    </xf>
    <xf numFmtId="41" fontId="2" fillId="0" borderId="21" xfId="0" applyNumberFormat="1" applyFont="1" applyFill="1" applyBorder="1"/>
    <xf numFmtId="41" fontId="2" fillId="0" borderId="0" xfId="0" applyNumberFormat="1" applyFont="1" applyFill="1" applyBorder="1" applyAlignment="1">
      <alignment horizontal="right"/>
    </xf>
    <xf numFmtId="41" fontId="0" fillId="0" borderId="0" xfId="0" applyNumberFormat="1" applyFill="1" applyBorder="1"/>
    <xf numFmtId="37" fontId="3" fillId="0" borderId="0" xfId="135" applyNumberFormat="1" applyFont="1" applyFill="1" applyBorder="1"/>
    <xf numFmtId="41" fontId="2" fillId="0" borderId="23" xfId="0" applyNumberFormat="1" applyFont="1" applyFill="1" applyBorder="1"/>
    <xf numFmtId="41" fontId="0" fillId="0" borderId="0" xfId="0" applyNumberFormat="1" applyFont="1" applyFill="1" applyBorder="1"/>
    <xf numFmtId="41" fontId="0" fillId="0" borderId="0" xfId="0" applyNumberFormat="1" applyFont="1" applyFill="1" applyBorder="1" applyAlignment="1">
      <alignment horizontal="right"/>
    </xf>
    <xf numFmtId="41" fontId="0" fillId="0" borderId="0" xfId="0" applyNumberFormat="1" applyFill="1" applyBorder="1" applyAlignment="1">
      <alignment horizontal="center"/>
    </xf>
    <xf numFmtId="41" fontId="0" fillId="0" borderId="0" xfId="0" applyNumberFormat="1" applyFont="1" applyFill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0" fillId="0" borderId="0" xfId="157" applyNumberFormat="1" applyFont="1" applyFill="1" applyBorder="1" applyAlignment="1">
      <alignment horizontal="center"/>
    </xf>
    <xf numFmtId="41" fontId="3" fillId="0" borderId="0" xfId="157" applyNumberFormat="1" applyFont="1" applyFill="1" applyBorder="1" applyAlignment="1">
      <alignment horizontal="center"/>
    </xf>
    <xf numFmtId="168" fontId="0" fillId="0" borderId="0" xfId="0" applyNumberFormat="1" applyFont="1" applyFill="1"/>
    <xf numFmtId="37" fontId="0" fillId="0" borderId="0" xfId="0" applyNumberFormat="1" applyFill="1" applyAlignment="1">
      <alignment horizontal="center"/>
    </xf>
    <xf numFmtId="37" fontId="0" fillId="0" borderId="0" xfId="0" applyNumberFormat="1" applyFont="1" applyFill="1" applyAlignment="1">
      <alignment horizontal="center"/>
    </xf>
    <xf numFmtId="37" fontId="0" fillId="0" borderId="22" xfId="0" applyNumberFormat="1" applyFont="1" applyFill="1" applyBorder="1" applyAlignment="1">
      <alignment horizontal="right"/>
    </xf>
    <xf numFmtId="167" fontId="0" fillId="0" borderId="0" xfId="135" applyFont="1" applyFill="1"/>
    <xf numFmtId="167" fontId="0" fillId="0" borderId="0" xfId="135" applyFont="1" applyBorder="1"/>
    <xf numFmtId="37" fontId="6" fillId="0" borderId="0" xfId="0" applyNumberFormat="1" applyFont="1" applyFill="1" applyAlignment="1"/>
    <xf numFmtId="37" fontId="6" fillId="0" borderId="0" xfId="0" applyNumberFormat="1" applyFont="1" applyFill="1" applyAlignment="1">
      <alignment horizontal="left"/>
    </xf>
    <xf numFmtId="37" fontId="2" fillId="0" borderId="0" xfId="0" applyNumberFormat="1" applyFont="1" applyFill="1" applyBorder="1"/>
    <xf numFmtId="171" fontId="0" fillId="0" borderId="0" xfId="135" applyNumberFormat="1" applyFont="1" applyFill="1" applyAlignment="1">
      <alignment horizontal="center"/>
    </xf>
    <xf numFmtId="37" fontId="0" fillId="0" borderId="0" xfId="0" applyNumberFormat="1" applyFont="1" applyFill="1"/>
    <xf numFmtId="171" fontId="0" fillId="0" borderId="0" xfId="135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41" fontId="0" fillId="0" borderId="0" xfId="0" applyNumberFormat="1" applyFill="1" applyBorder="1" applyAlignment="1"/>
    <xf numFmtId="41" fontId="0" fillId="0" borderId="22" xfId="0" applyNumberFormat="1" applyFill="1" applyBorder="1" applyAlignment="1">
      <alignment horizontal="center"/>
    </xf>
    <xf numFmtId="41" fontId="0" fillId="0" borderId="22" xfId="157" applyNumberFormat="1" applyFont="1" applyFill="1" applyBorder="1" applyAlignment="1">
      <alignment horizontal="right"/>
    </xf>
    <xf numFmtId="41" fontId="0" fillId="0" borderId="2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  <xf numFmtId="41" fontId="3" fillId="0" borderId="0" xfId="0" applyNumberFormat="1" applyFont="1" applyFill="1" applyBorder="1" applyAlignment="1">
      <alignment horizontal="right"/>
    </xf>
    <xf numFmtId="41" fontId="3" fillId="0" borderId="0" xfId="0" applyNumberFormat="1" applyFont="1" applyFill="1" applyAlignment="1">
      <alignment horizontal="right"/>
    </xf>
    <xf numFmtId="43" fontId="3" fillId="0" borderId="0" xfId="0" applyNumberFormat="1" applyFont="1" applyFill="1"/>
    <xf numFmtId="41" fontId="3" fillId="0" borderId="22" xfId="157" applyNumberFormat="1" applyFont="1" applyFill="1" applyBorder="1" applyAlignment="1">
      <alignment horizontal="center"/>
    </xf>
    <xf numFmtId="41" fontId="3" fillId="0" borderId="0" xfId="0" applyNumberFormat="1" applyFont="1"/>
    <xf numFmtId="170" fontId="3" fillId="0" borderId="0" xfId="135" applyNumberFormat="1" applyFont="1" applyFill="1" applyBorder="1" applyAlignment="1">
      <alignment horizontal="center"/>
    </xf>
    <xf numFmtId="37" fontId="0" fillId="0" borderId="0" xfId="0" applyNumberFormat="1" applyFont="1" applyFill="1" applyBorder="1" applyAlignment="1">
      <alignment horizontal="right"/>
    </xf>
    <xf numFmtId="170" fontId="3" fillId="0" borderId="0" xfId="135" applyNumberFormat="1" applyFont="1" applyFill="1" applyBorder="1" applyAlignment="1">
      <alignment horizontal="right"/>
    </xf>
    <xf numFmtId="170" fontId="2" fillId="0" borderId="10" xfId="135" applyNumberFormat="1" applyFont="1" applyFill="1" applyBorder="1" applyAlignment="1">
      <alignment horizontal="center"/>
    </xf>
    <xf numFmtId="170" fontId="2" fillId="0" borderId="10" xfId="135" applyNumberFormat="1" applyFont="1" applyFill="1" applyBorder="1" applyAlignment="1">
      <alignment horizontal="right"/>
    </xf>
    <xf numFmtId="37" fontId="0" fillId="0" borderId="0" xfId="0" applyNumberFormat="1" applyFill="1" applyBorder="1" applyAlignment="1">
      <alignment horizontal="center"/>
    </xf>
    <xf numFmtId="41" fontId="2" fillId="0" borderId="10" xfId="0" applyNumberFormat="1" applyFont="1" applyFill="1" applyBorder="1" applyAlignment="1">
      <alignment horizontal="center"/>
    </xf>
    <xf numFmtId="0" fontId="0" fillId="0" borderId="0" xfId="0" applyBorder="1"/>
    <xf numFmtId="170" fontId="0" fillId="0" borderId="0" xfId="0" applyNumberFormat="1" applyFill="1" applyBorder="1" applyAlignment="1">
      <alignment horizontal="center"/>
    </xf>
    <xf numFmtId="170" fontId="2" fillId="0" borderId="10" xfId="0" applyNumberFormat="1" applyFont="1" applyFill="1" applyBorder="1" applyAlignment="1">
      <alignment horizontal="center"/>
    </xf>
    <xf numFmtId="167" fontId="10" fillId="0" borderId="0" xfId="135" applyFont="1" applyFill="1" applyAlignment="1"/>
    <xf numFmtId="167" fontId="8" fillId="0" borderId="0" xfId="135" applyFont="1" applyFill="1"/>
    <xf numFmtId="167" fontId="0" fillId="0" borderId="0" xfId="135" applyFont="1" applyFill="1" applyAlignment="1"/>
    <xf numFmtId="0" fontId="4" fillId="0" borderId="0" xfId="0" applyFont="1"/>
    <xf numFmtId="41" fontId="0" fillId="0" borderId="0" xfId="0" applyNumberFormat="1" applyFill="1" applyAlignment="1">
      <alignment horizontal="center"/>
    </xf>
    <xf numFmtId="41" fontId="0" fillId="0" borderId="0" xfId="0" applyNumberFormat="1" applyFont="1"/>
    <xf numFmtId="41" fontId="3" fillId="0" borderId="0" xfId="157" applyNumberFormat="1" applyFont="1" applyFill="1" applyAlignment="1"/>
    <xf numFmtId="41" fontId="0" fillId="0" borderId="22" xfId="157" applyNumberFormat="1" applyFont="1" applyFill="1" applyBorder="1" applyAlignment="1"/>
    <xf numFmtId="41" fontId="0" fillId="0" borderId="22" xfId="157" applyNumberFormat="1" applyFont="1" applyFill="1" applyBorder="1" applyAlignment="1">
      <alignment horizontal="center"/>
    </xf>
    <xf numFmtId="167" fontId="2" fillId="0" borderId="0" xfId="135" applyFont="1" applyFill="1" applyBorder="1" applyAlignment="1"/>
    <xf numFmtId="167" fontId="10" fillId="0" borderId="0" xfId="135" quotePrefix="1" applyFont="1" applyFill="1" applyAlignment="1">
      <alignment horizontal="left"/>
    </xf>
    <xf numFmtId="169" fontId="2" fillId="0" borderId="0" xfId="0" applyNumberFormat="1" applyFont="1"/>
    <xf numFmtId="169" fontId="0" fillId="0" borderId="0" xfId="0" applyNumberFormat="1" applyFont="1" applyFill="1" applyAlignment="1">
      <alignment horizontal="center"/>
    </xf>
    <xf numFmtId="168" fontId="0" fillId="0" borderId="0" xfId="135" applyNumberFormat="1" applyFont="1" applyFill="1" applyAlignment="1"/>
    <xf numFmtId="168" fontId="0" fillId="0" borderId="0" xfId="0" applyNumberFormat="1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2" fillId="0" borderId="0" xfId="0" applyFont="1" applyAlignment="1">
      <alignment vertical="distributed"/>
    </xf>
    <xf numFmtId="170" fontId="2" fillId="0" borderId="0" xfId="157" applyNumberFormat="1" applyFont="1" applyFill="1" applyBorder="1" applyAlignment="1">
      <alignment vertical="distributed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0" xfId="0" applyFont="1" applyFill="1" applyAlignment="1">
      <alignment horizontal="left"/>
    </xf>
  </cellXfs>
  <cellStyles count="419">
    <cellStyle name="???" xfId="1"/>
    <cellStyle name="???? [0.00]_laroux" xfId="2"/>
    <cellStyle name="?????????????????" xfId="3"/>
    <cellStyle name="????????????????? [0]_MOGAS97" xfId="4"/>
    <cellStyle name="??????????????????? [0]_MOGAS97" xfId="5"/>
    <cellStyle name="???????????????????????" xfId="6"/>
    <cellStyle name="???????????????????????????????ma_QTR94_95_1ฟ๙ศธบ๑ณปฟช (2)" xfId="7"/>
    <cellStyle name="???????????????????_MOGAS97" xfId="8"/>
    <cellStyle name="?????????????????_lead Gsteel Q109 #revise after adjusted1 11May09" xfId="9"/>
    <cellStyle name="????_C2+C3+POLY" xfId="10"/>
    <cellStyle name="???[0]_liz-ss" xfId="11"/>
    <cellStyle name="???_'01.11" xfId="12"/>
    <cellStyle name="???b???b???b???b???????????????????????????????ma_QTR94_95_1ฟ๙ศธบ๑ณปฟช (2)" xfId="13"/>
    <cellStyle name="??_Book1" xfId="14"/>
    <cellStyle name="_20-TEST'04-yim" xfId="15"/>
    <cellStyle name="_222-00 RM" xfId="16"/>
    <cellStyle name="_30 11" xfId="17"/>
    <cellStyle name="_AJE - RJE" xfId="18"/>
    <cellStyle name="_Anol_PCC_06.30.05" xfId="19"/>
    <cellStyle name="_Anol_RocheDiag_12.31.05" xfId="20"/>
    <cellStyle name="_BB" xfId="21"/>
    <cellStyle name="_BCC 30.11.07 K3 KSP" xfId="22"/>
    <cellStyle name="_BCC 31.12.07 K3-KSP Ve" xfId="23"/>
    <cellStyle name="_BCC 31.12.07 V KSP.ve" xfId="24"/>
    <cellStyle name="_BQP Cost" xfId="25"/>
    <cellStyle name="_BQP SGA" xfId="26"/>
    <cellStyle name="_Final AR ratio-BCC" xfId="27"/>
    <cellStyle name="_GLS 31.12.06 from ve" xfId="28"/>
    <cellStyle name="_group TB-Roche" xfId="29"/>
    <cellStyle name="_H2 BALANCE" xfId="30"/>
    <cellStyle name="_Ind.xls" xfId="31"/>
    <cellStyle name="_K3" xfId="32"/>
    <cellStyle name="_Lead Seiko" xfId="33"/>
    <cellStyle name="_Loan" xfId="34"/>
    <cellStyle name="_LTX-DEC05" xfId="35"/>
    <cellStyle name="_MATAQ2'05" xfId="36"/>
    <cellStyle name="_NI_12.31.05_WP_YIM" xfId="37"/>
    <cellStyle name="_PCC_Q2'05" xfId="38"/>
    <cellStyle name="_PCC_Q'3 05-Tal" xfId="39"/>
    <cellStyle name="_PCC-Tal" xfId="40"/>
    <cellStyle name="_Profit and Loss for Fon from p'um" xfId="41"/>
    <cellStyle name="_prorate sampling plan BCC" xfId="42"/>
    <cellStyle name="_Q2'05-Jeab" xfId="43"/>
    <cellStyle name="_Roche Thailand 2005-1" xfId="44"/>
    <cellStyle name="_Seiko 07 31 06" xfId="45"/>
    <cellStyle name="_Showa-2004-Test" xfId="46"/>
    <cellStyle name="_sia037a091b-03e-1 Rev 2 Updated 11-05-09" xfId="47"/>
    <cellStyle name="_sia037a091b-03e-1 Rev 2 Updated 11-05-09_1" xfId="48"/>
    <cellStyle name="_sia037a091b-03e-1 Rev 2 Updated 11-05-09_2" xfId="49"/>
    <cellStyle name="_sia037a091b-03e-1 Rev 2 Updated 11-05-09_3" xfId="50"/>
    <cellStyle name="_sia037a091b-03e-1 Rev 2 Updated 11-05-09_4" xfId="51"/>
    <cellStyle name="_sia037a091b-03e-1 Rev 2 Updated 11-05-09_5" xfId="52"/>
    <cellStyle name="_sia037a091b-03e-1 Rev 2 Updated 11-05-09_6" xfId="53"/>
    <cellStyle name="_sia037a091b-03e-1 Rev 2 Updated 11-05-09_7" xfId="54"/>
    <cellStyle name="_sia037a091b-03e-1 Rev 2 Updated 11-05-09_8" xfId="55"/>
    <cellStyle name="_sia037a091b-03e-1 Rev 2 Updated 11-05-09_9" xfId="56"/>
    <cellStyle name="_sia037a091b-03e-1 Rev 2 Updated 11-05-09_A" xfId="57"/>
    <cellStyle name="_sia037a091b-03e-1 Rev 2 Updated 11-05-09_B" xfId="58"/>
    <cellStyle name="_sia037a091b-03e-1 Rev 2 Updated 11-05-09_B_syn005a111b-03e-1 Rev 7" xfId="59"/>
    <cellStyle name="_sia037a091b-03e-1 Rev 2 Updated 11-05-09_C" xfId="60"/>
    <cellStyle name="_sia037a091b-03e-1 Rev 2 Updated 11-05-09_D" xfId="61"/>
    <cellStyle name="_SimaTech-Dec05" xfId="62"/>
    <cellStyle name="_Thai Semcon_Top_Midyear_06" xfId="63"/>
    <cellStyle name="_TOP BCC YE07 ve" xfId="64"/>
    <cellStyle name="_V1" xfId="65"/>
    <cellStyle name="_wp 12.31.05" xfId="66"/>
    <cellStyle name="_wp 25.09.06" xfId="67"/>
    <cellStyle name="_wp bcc 31 12 06" xfId="68"/>
    <cellStyle name="_wp bcc 31.12.06 V,K3,ZC" xfId="69"/>
    <cellStyle name="_wp GLS31.12.07_ju (version 1)" xfId="70"/>
    <cellStyle name="_wp_other assets_BCT" xfId="71"/>
    <cellStyle name="_wp_other income_BQR" xfId="72"/>
    <cellStyle name="_WP-Boral package-ju" xfId="73"/>
    <cellStyle name="_WP-Boral year ended-ju" xfId="74"/>
    <cellStyle name="_YE" xfId="75"/>
    <cellStyle name="_ZC" xfId="76"/>
    <cellStyle name="’ส [0.00]_her " xfId="77"/>
    <cellStyle name="’ส_her " xfId="78"/>
    <cellStyle name="•W€_her " xfId="79"/>
    <cellStyle name="…ๆุ่ [0.00]_her " xfId="80"/>
    <cellStyle name="…ๆุ่_her " xfId="81"/>
    <cellStyle name="2)" xfId="82"/>
    <cellStyle name="20% - ส่วนที่ถูกเน้น1" xfId="83"/>
    <cellStyle name="20% - ส่วนที่ถูกเน้น2" xfId="84"/>
    <cellStyle name="20% - ส่วนที่ถูกเน้น3" xfId="85"/>
    <cellStyle name="20% - ส่วนที่ถูกเน้น4" xfId="86"/>
    <cellStyle name="20% - ส่วนที่ถูกเน้น5" xfId="87"/>
    <cellStyle name="20% - ส่วนที่ถูกเน้น6" xfId="88"/>
    <cellStyle name="2decimal" xfId="89"/>
    <cellStyle name="2decimal 2" xfId="90"/>
    <cellStyle name="40% - ส่วนที่ถูกเน้น1" xfId="91"/>
    <cellStyle name="40% - ส่วนที่ถูกเน้น2" xfId="92"/>
    <cellStyle name="40% - ส่วนที่ถูกเน้น3" xfId="93"/>
    <cellStyle name="40% - ส่วนที่ถูกเน้น4" xfId="94"/>
    <cellStyle name="40% - ส่วนที่ถูกเน้น5" xfId="95"/>
    <cellStyle name="40% - ส่วนที่ถูกเน้น6" xfId="96"/>
    <cellStyle name="594941.25" xfId="97"/>
    <cellStyle name="60% - ส่วนที่ถูกเน้น1" xfId="98"/>
    <cellStyle name="60% - ส่วนที่ถูกเน้น2" xfId="99"/>
    <cellStyle name="60% - ส่วนที่ถูกเน้น3" xfId="100"/>
    <cellStyle name="60% - ส่วนที่ถูกเน้น4" xfId="101"/>
    <cellStyle name="60% - ส่วนที่ถูกเน้น5" xfId="102"/>
    <cellStyle name="60% - ส่วนที่ถูกเน้น6" xfId="103"/>
    <cellStyle name="75" xfId="104"/>
    <cellStyle name="a_QTR94_95_1ฟ๙ศธบ๑ณปฟช (2)" xfId="105"/>
    <cellStyle name="AA FRAME" xfId="106"/>
    <cellStyle name="AA HEADING" xfId="107"/>
    <cellStyle name="AA INITIALS" xfId="108"/>
    <cellStyle name="AA INPUT" xfId="109"/>
    <cellStyle name="AA LOCK" xfId="110"/>
    <cellStyle name="AA MGR NAME" xfId="111"/>
    <cellStyle name="AA NORMAL" xfId="112"/>
    <cellStyle name="AA NUMBER" xfId="113"/>
    <cellStyle name="AA NUMBER2" xfId="114"/>
    <cellStyle name="AA QUESTION" xfId="115"/>
    <cellStyle name="AA SHADE" xfId="116"/>
    <cellStyle name="al_group" xfId="117"/>
    <cellStyle name="args.style" xfId="118"/>
    <cellStyle name="BL - Style2" xfId="119"/>
    <cellStyle name="Body" xfId="120"/>
    <cellStyle name="BOLD10 - Style1" xfId="121"/>
    <cellStyle name="BOLD12 - Style3" xfId="122"/>
    <cellStyle name="Border" xfId="123"/>
    <cellStyle name="Calc Currency (0)" xfId="124"/>
    <cellStyle name="Calc Currency (0) 2" xfId="125"/>
    <cellStyle name="Calc Currency (2)" xfId="126"/>
    <cellStyle name="Calc Percent (0)" xfId="127"/>
    <cellStyle name="Calc Percent (1)" xfId="128"/>
    <cellStyle name="Calc Percent (1) 2" xfId="129"/>
    <cellStyle name="Calc Percent (2)" xfId="130"/>
    <cellStyle name="Calc Percent (2) 2" xfId="131"/>
    <cellStyle name="Calc Units (0)" xfId="132"/>
    <cellStyle name="Calc Units (1)" xfId="133"/>
    <cellStyle name="Calc Units (2)" xfId="134"/>
    <cellStyle name="Comma" xfId="135" builtinId="3"/>
    <cellStyle name="Comma  - Style1" xfId="136"/>
    <cellStyle name="Comma  - Style1 2" xfId="137"/>
    <cellStyle name="Comma  - Style2" xfId="138"/>
    <cellStyle name="Comma  - Style2 2" xfId="139"/>
    <cellStyle name="Comma  - Style3" xfId="140"/>
    <cellStyle name="Comma  - Style3 2" xfId="141"/>
    <cellStyle name="Comma  - Style4" xfId="142"/>
    <cellStyle name="Comma  - Style4 2" xfId="143"/>
    <cellStyle name="Comma  - Style5" xfId="144"/>
    <cellStyle name="Comma  - Style5 2" xfId="145"/>
    <cellStyle name="Comma  - Style6" xfId="146"/>
    <cellStyle name="Comma  - Style6 2" xfId="147"/>
    <cellStyle name="Comma  - Style7" xfId="148"/>
    <cellStyle name="Comma  - Style7 2" xfId="149"/>
    <cellStyle name="Comma  - Style8" xfId="150"/>
    <cellStyle name="Comma  - Style8 2" xfId="151"/>
    <cellStyle name="Comma (-)" xfId="152"/>
    <cellStyle name="Comma [0] 2 2" xfId="153"/>
    <cellStyle name="Comma [00]" xfId="154"/>
    <cellStyle name="Comma 10" xfId="155"/>
    <cellStyle name="Comma 11" xfId="156"/>
    <cellStyle name="Comma 2" xfId="157"/>
    <cellStyle name="Comma 2 2" xfId="158"/>
    <cellStyle name="Comma 2 3" xfId="159"/>
    <cellStyle name="Comma 3" xfId="160"/>
    <cellStyle name="Comma 3 2" xfId="161"/>
    <cellStyle name="Comma 39" xfId="162"/>
    <cellStyle name="Comma 4" xfId="163"/>
    <cellStyle name="Comma 4 2" xfId="164"/>
    <cellStyle name="Comma 45" xfId="165"/>
    <cellStyle name="Comma 5" xfId="166"/>
    <cellStyle name="Comma 5 2" xfId="167"/>
    <cellStyle name="Comma 5 3" xfId="168"/>
    <cellStyle name="Comma 6" xfId="169"/>
    <cellStyle name="Comma 6 2" xfId="170"/>
    <cellStyle name="Comma 7" xfId="171"/>
    <cellStyle name="Comma 7 2" xfId="172"/>
    <cellStyle name="Comma 8" xfId="173"/>
    <cellStyle name="Comma 9" xfId="174"/>
    <cellStyle name="comma zerodec" xfId="175"/>
    <cellStyle name="Comma0" xfId="176"/>
    <cellStyle name="Comma0 2" xfId="177"/>
    <cellStyle name="Copied" xfId="178"/>
    <cellStyle name="Currency [0]b" xfId="179"/>
    <cellStyle name="Currency [00]" xfId="180"/>
    <cellStyle name="Currency _x001b_0]_laroux_MATERAL2_REINT98" xfId="181"/>
    <cellStyle name="Currency 2" xfId="182"/>
    <cellStyle name="currency(2)" xfId="183"/>
    <cellStyle name="currency(2) 2" xfId="184"/>
    <cellStyle name="Currency0" xfId="185"/>
    <cellStyle name="Currency1" xfId="186"/>
    <cellStyle name="Currency1 2" xfId="187"/>
    <cellStyle name="Dan" xfId="188"/>
    <cellStyle name="Date" xfId="189"/>
    <cellStyle name="Date 2" xfId="190"/>
    <cellStyle name="Date Short" xfId="191"/>
    <cellStyle name="Date_BCC 30.11.07 K3 KSP" xfId="192"/>
    <cellStyle name="Dezimal [0]_35ERI8T2gbIEMixb4v26icuOo" xfId="193"/>
    <cellStyle name="Dezimal_35ERI8T2gbIEMixb4v26icuOo" xfId="194"/>
    <cellStyle name="Dollar (zero dec)" xfId="195"/>
    <cellStyle name="Dollar (zero dec) 2" xfId="196"/>
    <cellStyle name="E&amp;Y House_WP1 (8 col)" xfId="197"/>
    <cellStyle name="Enter Currency (0)" xfId="198"/>
    <cellStyle name="Enter Currency (2)" xfId="199"/>
    <cellStyle name="Enter Units (0)" xfId="200"/>
    <cellStyle name="Enter Units (1)" xfId="201"/>
    <cellStyle name="Enter Units (2)" xfId="202"/>
    <cellStyle name="Entered" xfId="203"/>
    <cellStyle name="Euro" xfId="204"/>
    <cellStyle name="Euro 2" xfId="205"/>
    <cellStyle name="Fixed" xfId="206"/>
    <cellStyle name="Fixed 2" xfId="207"/>
    <cellStyle name="Format Number Column" xfId="208"/>
    <cellStyle name="Grey" xfId="209"/>
    <cellStyle name="Grey 2" xfId="210"/>
    <cellStyle name="gs]_x000d__x000a_Window=23,56,584,348, , ,1_x000d__x000a_dir1=0,0,491,191,-1,-1,1,30,201,1905,245,H:\WINDOWS\*.*_x000d__x000a_dir10=44,44,544,323," xfId="211"/>
    <cellStyle name="gs]_x000d__x000a_Window=23,56,584,348, , ,1_x000d__x000a_dir1=0,0,491,191,-1,-1,1,30,201,1905,245,H:\WINDOWS\*.*_x000d__x000a_dir10=44,44,544,323, 2" xfId="212"/>
    <cellStyle name="Head 1" xfId="213"/>
    <cellStyle name="Header1" xfId="214"/>
    <cellStyle name="Header2" xfId="215"/>
    <cellStyle name="Heading" xfId="216"/>
    <cellStyle name="HEADING1" xfId="217"/>
    <cellStyle name="HEADING2" xfId="218"/>
    <cellStyle name="HEADING2 2" xfId="219"/>
    <cellStyle name="HEADINGS" xfId="220"/>
    <cellStyle name="HEADINGSTOP" xfId="221"/>
    <cellStyle name="Indent" xfId="222"/>
    <cellStyle name="Input [yellow]" xfId="223"/>
    <cellStyle name="Input [yellow] 2" xfId="224"/>
    <cellStyle name="KPMG Heading 1" xfId="225"/>
    <cellStyle name="KPMG Heading 2" xfId="226"/>
    <cellStyle name="KPMG Heading 3" xfId="227"/>
    <cellStyle name="KPMG Heading 4" xfId="228"/>
    <cellStyle name="KPMG Normal" xfId="229"/>
    <cellStyle name="KPMG Normal 2" xfId="230"/>
    <cellStyle name="KPMG Normal Text" xfId="231"/>
    <cellStyle name="KPMG Normal Text 2" xfId="232"/>
    <cellStyle name="left" xfId="233"/>
    <cellStyle name="Link Currency (0)" xfId="234"/>
    <cellStyle name="Link Currency (2)" xfId="235"/>
    <cellStyle name="Link Units (0)" xfId="236"/>
    <cellStyle name="Link Units (1)" xfId="237"/>
    <cellStyle name="Link Units (2)" xfId="238"/>
    <cellStyle name="Miglia - Stile1" xfId="239"/>
    <cellStyle name="Miglia - Stile2" xfId="240"/>
    <cellStyle name="Miglia - Stile3" xfId="241"/>
    <cellStyle name="Miglia - Stile4" xfId="242"/>
    <cellStyle name="Miglia - Stile5" xfId="243"/>
    <cellStyle name="Migliaia (0)" xfId="244"/>
    <cellStyle name="Migliaia (0) 2" xfId="245"/>
    <cellStyle name="Milliers [0]_laroux" xfId="246"/>
    <cellStyle name="Milliers_laroux" xfId="247"/>
    <cellStyle name="Mon?taire [0]_laroux" xfId="248"/>
    <cellStyle name="Mon?taire_laroux" xfId="249"/>
    <cellStyle name="Monétaire [0]_laroux" xfId="250"/>
    <cellStyle name="Monétaire_laroux" xfId="251"/>
    <cellStyle name="n" xfId="252"/>
    <cellStyle name="n 2" xfId="253"/>
    <cellStyle name="NATTIDA" xfId="254"/>
    <cellStyle name="no dec" xfId="255"/>
    <cellStyle name="Normal" xfId="0" builtinId="0"/>
    <cellStyle name="Normal - Stile6" xfId="256"/>
    <cellStyle name="Normal - Stile7" xfId="257"/>
    <cellStyle name="Normal - Stile8" xfId="258"/>
    <cellStyle name="Normal - Style1" xfId="259"/>
    <cellStyle name="Normal - Style1 2" xfId="260"/>
    <cellStyle name="Normal (-)" xfId="261"/>
    <cellStyle name="Normal (7)" xfId="262"/>
    <cellStyle name="Normal 10" xfId="263"/>
    <cellStyle name="Normal 10 2" xfId="264"/>
    <cellStyle name="Normal 11" xfId="265"/>
    <cellStyle name="Normal 12" xfId="266"/>
    <cellStyle name="Normal 15" xfId="267"/>
    <cellStyle name="Normal 15 2" xfId="268"/>
    <cellStyle name="Normal 17" xfId="269"/>
    <cellStyle name="Normal 2" xfId="270"/>
    <cellStyle name="Normal 2 2" xfId="271"/>
    <cellStyle name="Normal 2 3" xfId="272"/>
    <cellStyle name="Normal 20" xfId="273"/>
    <cellStyle name="Normal 20 2" xfId="274"/>
    <cellStyle name="Normal 3" xfId="275"/>
    <cellStyle name="Normal 3 2" xfId="276"/>
    <cellStyle name="Normal 33" xfId="277"/>
    <cellStyle name="Normal 38" xfId="278"/>
    <cellStyle name="Normal 4" xfId="279"/>
    <cellStyle name="Normal 4 2" xfId="280"/>
    <cellStyle name="Normal 5" xfId="281"/>
    <cellStyle name="Normal 5 2" xfId="282"/>
    <cellStyle name="Normal 6" xfId="283"/>
    <cellStyle name="Normal 7" xfId="284"/>
    <cellStyle name="Normal 8" xfId="285"/>
    <cellStyle name="Normal 9" xfId="286"/>
    <cellStyle name="Normale_REPORTING PACKAGE AL 31.3.2003" xfId="287"/>
    <cellStyle name="oft Excel]_x000d__x000a_Comment=The open=/f lines load custom functions into the Paste Function list._x000d__x000a_Maximized=3_x000d__x000a_Basics=1_x000d__x000a_A" xfId="288"/>
    <cellStyle name="Output Amounts" xfId="289"/>
    <cellStyle name="Output Column Headings" xfId="290"/>
    <cellStyle name="Output Line Items" xfId="291"/>
    <cellStyle name="per.style" xfId="292"/>
    <cellStyle name="Percent (0)" xfId="293"/>
    <cellStyle name="Percent (0) 2" xfId="294"/>
    <cellStyle name="Percent [0]" xfId="295"/>
    <cellStyle name="Percent [0] 2" xfId="296"/>
    <cellStyle name="Percent [00]" xfId="297"/>
    <cellStyle name="Percent [2]" xfId="298"/>
    <cellStyle name="Percent [2] 2" xfId="299"/>
    <cellStyle name="Percent 11" xfId="300"/>
    <cellStyle name="Percent 12" xfId="301"/>
    <cellStyle name="Percent 2" xfId="302"/>
    <cellStyle name="Percent 3" xfId="303"/>
    <cellStyle name="Percent 4" xfId="304"/>
    <cellStyle name="Percent 5" xfId="305"/>
    <cellStyle name="Percent 6" xfId="306"/>
    <cellStyle name="PLAN" xfId="307"/>
    <cellStyle name="PrePop Currency (0)" xfId="308"/>
    <cellStyle name="PrePop Currency (2)" xfId="309"/>
    <cellStyle name="PrePop Units (0)" xfId="310"/>
    <cellStyle name="PrePop Units (1)" xfId="311"/>
    <cellStyle name="PrePop Units (2)" xfId="312"/>
    <cellStyle name="PSChar" xfId="313"/>
    <cellStyle name="PSChar 2" xfId="314"/>
    <cellStyle name="PSHeading" xfId="315"/>
    <cellStyle name="PSHeading 2" xfId="316"/>
    <cellStyle name="Q" xfId="317"/>
    <cellStyle name="Q 2" xfId="318"/>
    <cellStyle name="QTR94_95_INCOME CTMP#1 98" xfId="319"/>
    <cellStyle name="Quantity" xfId="320"/>
    <cellStyle name="Quantity 2" xfId="321"/>
    <cellStyle name="regstoresfromspecstores" xfId="322"/>
    <cellStyle name="RevList" xfId="323"/>
    <cellStyle name="RevList 2" xfId="324"/>
    <cellStyle name="rmal_h2 composition" xfId="325"/>
    <cellStyle name="SCH1" xfId="326"/>
    <cellStyle name="SHADEDSTORES" xfId="327"/>
    <cellStyle name="small border line" xfId="328"/>
    <cellStyle name="specstores" xfId="329"/>
    <cellStyle name="SPOl" xfId="330"/>
    <cellStyle name="Standard" xfId="331"/>
    <cellStyle name="Style 1" xfId="332"/>
    <cellStyle name="Style 1 2" xfId="333"/>
    <cellStyle name="style1" xfId="334"/>
    <cellStyle name="SubHeading" xfId="335"/>
    <cellStyle name="Subtotal" xfId="336"/>
    <cellStyle name="Text" xfId="337"/>
    <cellStyle name="Text 2" xfId="338"/>
    <cellStyle name="Text Indent A" xfId="339"/>
    <cellStyle name="Text Indent B" xfId="340"/>
    <cellStyle name="Text Indent B 2" xfId="341"/>
    <cellStyle name="Text Indent C" xfId="342"/>
    <cellStyle name="Text Indent C 2" xfId="343"/>
    <cellStyle name="Tickmark" xfId="344"/>
    <cellStyle name="Valuta (0)" xfId="345"/>
    <cellStyle name="W" xfId="346"/>
    <cellStyle name="W 2" xfId="347"/>
    <cellStyle name="wrap" xfId="348"/>
    <cellStyle name="Wไhrung [0]_35ERI8T2gbIEMixb4v26icuOo" xfId="349"/>
    <cellStyle name="Wไhrung_35ERI8T2gbIEMixb4v26icuOo" xfId="350"/>
    <cellStyle name="W臧rung [0]_pldt" xfId="351"/>
    <cellStyle name="W臧rung_pldt" xfId="352"/>
    <cellStyle name="ｵﾒﾁ｡ﾒﾃ爼ﾗ靉ﾁ篦ｧﾋﾅﾒﾂﾁﾔｵﾔ" xfId="353"/>
    <cellStyle name="เครื่องหมายเปอร์เซ็นต์_13 Jan'04 - Present" xfId="354"/>
    <cellStyle name="เครื่องหมายจุลภาค [0]_1" xfId="355"/>
    <cellStyle name="เครื่องหมายจุลภาค 2" xfId="356"/>
    <cellStyle name="เครื่องหมายจุลภาค_1" xfId="357"/>
    <cellStyle name="เครื่องหมายสกุลเงิน [0]_1" xfId="358"/>
    <cellStyle name="เครื่องหมายสกุลเงิน_1" xfId="359"/>
    <cellStyle name="เชื่อมโยงหลายมิติ" xfId="360"/>
    <cellStyle name="เซลล์ตรวจสอบ" xfId="361"/>
    <cellStyle name="เซลล์ที่มีการเชื่อมโยง" xfId="362"/>
    <cellStyle name="แย่" xfId="363"/>
    <cellStyle name="แสดงผล" xfId="364"/>
    <cellStyle name="การคำนวณ" xfId="365"/>
    <cellStyle name="ข้อความเตือน" xfId="366"/>
    <cellStyle name="ข้อความอธิบาย" xfId="367"/>
    <cellStyle name="ชื่อเรื่อง" xfId="368"/>
    <cellStyle name="ณfน๔_NTCณ๘ป๙ (2)" xfId="369"/>
    <cellStyle name="ดี" xfId="370"/>
    <cellStyle name="ตามการเชื่อมโยงหลายมิติ" xfId="371"/>
    <cellStyle name="น้บะภฒ_95" xfId="372"/>
    <cellStyle name="ปกติ_ VAT UNDUE" xfId="373"/>
    <cellStyle name="ป้อนค่า" xfId="374"/>
    <cellStyle name="ปานกลาง" xfId="375"/>
    <cellStyle name="ผลรวม" xfId="376"/>
    <cellStyle name="ฤ?ธถ [0]_95" xfId="377"/>
    <cellStyle name="ฤ?ธถ_95" xfId="378"/>
    <cellStyle name="ฤธถ [0]_95" xfId="379"/>
    <cellStyle name="ฤธถ_95" xfId="380"/>
    <cellStyle name="ล๋ศญ [0]_95" xfId="381"/>
    <cellStyle name="ล๋ศญ_95" xfId="382"/>
    <cellStyle name="วฅมุ_4ฟ๙ฝวภ๛" xfId="383"/>
    <cellStyle name="ส่วนที่ถูกเน้น1" xfId="384"/>
    <cellStyle name="ส่วนที่ถูกเน้น2" xfId="385"/>
    <cellStyle name="ส่วนที่ถูกเน้น3" xfId="386"/>
    <cellStyle name="ส่วนที่ถูกเน้น4" xfId="387"/>
    <cellStyle name="ส่วนที่ถูกเน้น5" xfId="388"/>
    <cellStyle name="ส่วนที่ถูกเน้น6" xfId="389"/>
    <cellStyle name="หมายเหตุ" xfId="390"/>
    <cellStyle name="หมายเหตุ 2" xfId="391"/>
    <cellStyle name="หัวเรื่อง 1" xfId="392"/>
    <cellStyle name="หัวเรื่อง 2" xfId="393"/>
    <cellStyle name="หัวเรื่อง 3" xfId="394"/>
    <cellStyle name="หัวเรื่อง 4" xfId="395"/>
    <cellStyle name="ơ᪒＀＀＀＀＀＀＀＀＀＀＀＀＀＀＀＀＀＀＀＀＀＀＀＀＀＀＀＀ma_QTR94_95_1ฟ๙ศธบ๑ณปฟช (2)" xfId="396"/>
    <cellStyle name="…_x000e__x000a_ธ๎_x000c_U_x0001_ฅ_x0005_ด_x000a__x0007__x0001__x0001_" xfId="397"/>
    <cellStyle name="_x001d_๐7_x000c_๎_x0017__x000d_เU_x0001_า_x0006_|!_x0007__x0001__x0001_" xfId="398"/>
    <cellStyle name="_x001d_๐7_x000c_๎_x0017__x000d_เU_x0001_า_x0006_!_x0007__x0001__x0001_" xfId="399"/>
    <cellStyle name="_xddb0_̟ᩒb_xdddc_̟ᩢb_xde1c_̟ᩲbơ᪂bơ᪒＀＀＀＀＀＀＀＀＀＀＀＀＀＀＀＀＀＀＀＀＀＀＀＀＀＀＀＀ma_QTR94_95_1ฟ๙ศธบ๑ณปฟช (2)" xfId="400"/>
    <cellStyle name="콤마 [0]_VERA" xfId="401"/>
    <cellStyle name="콤마_VERA" xfId="402"/>
    <cellStyle name="통화 [0]_PERSONAL" xfId="403"/>
    <cellStyle name="통화_PERSONAL" xfId="404"/>
    <cellStyle name="표준_PERSONAL" xfId="405"/>
    <cellStyle name="一般_0006(1)" xfId="406"/>
    <cellStyle name="千分位[0]_LC (2)" xfId="407"/>
    <cellStyle name="千分位_LC (2)" xfId="408"/>
    <cellStyle name="未定義" xfId="409"/>
    <cellStyle name="桁区切り [0.00]_Debit sale2006" xfId="410"/>
    <cellStyle name="桁区切り_AR Detail" xfId="411"/>
    <cellStyle name="標準_AR562売上出来高確認表印刷_帳票レイアウト" xfId="412"/>
    <cellStyle name="爼ﾗ靉ﾁ篦ｧﾋﾅﾒﾂﾁﾔｵﾔ" xfId="413"/>
    <cellStyle name="貨幣 [0]_liz-ss" xfId="414"/>
    <cellStyle name="貨幣[0]_LC (2)" xfId="415"/>
    <cellStyle name="貨幣_LC (2)" xfId="416"/>
    <cellStyle name="通貨 [0.00]_part price" xfId="417"/>
    <cellStyle name="通貨_part price" xfId="4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abSelected="1" view="pageBreakPreview" topLeftCell="A10" zoomScaleNormal="80" zoomScaleSheetLayoutView="100" workbookViewId="0">
      <selection activeCell="D22" sqref="D22"/>
    </sheetView>
  </sheetViews>
  <sheetFormatPr defaultRowHeight="15"/>
  <cols>
    <col min="1" max="3" width="2.42578125" style="47" customWidth="1"/>
    <col min="4" max="4" width="28.42578125" style="47" customWidth="1"/>
    <col min="5" max="5" width="6.42578125" style="19" customWidth="1"/>
    <col min="6" max="6" width="1.140625" style="47" customWidth="1"/>
    <col min="7" max="7" width="14.85546875" style="49" customWidth="1"/>
    <col min="8" max="8" width="1.140625" style="50" customWidth="1"/>
    <col min="9" max="9" width="14.85546875" style="49" customWidth="1"/>
    <col min="10" max="10" width="1.140625" style="49" customWidth="1"/>
    <col min="11" max="11" width="14.85546875" style="191" customWidth="1"/>
    <col min="12" max="12" width="1.140625" style="50" customWidth="1"/>
    <col min="13" max="13" width="14.85546875" style="191" customWidth="1"/>
    <col min="14" max="14" width="14" style="47" bestFit="1" customWidth="1"/>
    <col min="15" max="15" width="13.5703125" style="47" bestFit="1" customWidth="1"/>
    <col min="16" max="16" width="14" style="47" bestFit="1" customWidth="1"/>
    <col min="17" max="18" width="9.140625" style="47"/>
    <col min="19" max="19" width="11.42578125" style="47" bestFit="1" customWidth="1"/>
    <col min="20" max="16384" width="9.140625" style="47"/>
  </cols>
  <sheetData>
    <row r="1" spans="1:14" s="8" customFormat="1" ht="21" customHeight="1">
      <c r="A1" s="13" t="s">
        <v>56</v>
      </c>
      <c r="B1" s="7"/>
      <c r="C1" s="7"/>
      <c r="D1" s="7"/>
      <c r="E1" s="18"/>
      <c r="F1" s="7"/>
      <c r="G1" s="7"/>
      <c r="H1" s="7"/>
      <c r="I1" s="7"/>
      <c r="J1" s="7"/>
      <c r="K1" s="187"/>
      <c r="L1" s="7"/>
      <c r="M1" s="187"/>
    </row>
    <row r="2" spans="1:14" s="8" customFormat="1" ht="21" customHeight="1">
      <c r="A2" s="238" t="s">
        <v>50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</row>
    <row r="3" spans="1:14" s="8" customFormat="1" ht="21" customHeight="1">
      <c r="A3" s="6"/>
      <c r="B3" s="6"/>
      <c r="C3" s="6"/>
      <c r="D3" s="6"/>
      <c r="E3" s="6"/>
      <c r="F3" s="6"/>
      <c r="G3" s="6"/>
      <c r="H3" s="6"/>
      <c r="I3" s="6"/>
      <c r="J3" s="6"/>
      <c r="K3" s="188"/>
      <c r="L3" s="6"/>
      <c r="M3" s="188"/>
    </row>
    <row r="4" spans="1:14" s="8" customFormat="1" ht="21" customHeight="1">
      <c r="A4" s="6"/>
      <c r="B4" s="6"/>
      <c r="C4" s="6"/>
      <c r="D4" s="6"/>
      <c r="E4" s="6"/>
      <c r="F4" s="6"/>
      <c r="G4" s="239" t="s">
        <v>23</v>
      </c>
      <c r="H4" s="239"/>
      <c r="I4" s="239"/>
      <c r="J4" s="239"/>
      <c r="K4" s="239" t="s">
        <v>25</v>
      </c>
      <c r="L4" s="239"/>
      <c r="M4" s="239"/>
    </row>
    <row r="5" spans="1:14" ht="21" customHeight="1">
      <c r="F5" s="48"/>
      <c r="G5" s="239" t="s">
        <v>24</v>
      </c>
      <c r="H5" s="239"/>
      <c r="I5" s="239"/>
      <c r="J5" s="239"/>
      <c r="K5" s="239" t="s">
        <v>24</v>
      </c>
      <c r="L5" s="239"/>
      <c r="M5" s="239"/>
      <c r="N5" s="8"/>
    </row>
    <row r="6" spans="1:14" ht="21" customHeight="1">
      <c r="F6" s="48"/>
      <c r="G6" s="140" t="s">
        <v>107</v>
      </c>
      <c r="H6" s="140"/>
      <c r="I6" s="140" t="s">
        <v>43</v>
      </c>
      <c r="J6" s="70"/>
      <c r="K6" s="140" t="s">
        <v>107</v>
      </c>
      <c r="L6" s="140"/>
      <c r="M6" s="140" t="s">
        <v>43</v>
      </c>
      <c r="N6" s="8"/>
    </row>
    <row r="7" spans="1:14" ht="21" customHeight="1">
      <c r="A7" s="14" t="s">
        <v>4</v>
      </c>
      <c r="E7" s="17" t="s">
        <v>16</v>
      </c>
      <c r="G7" s="84" t="s">
        <v>104</v>
      </c>
      <c r="H7" s="51"/>
      <c r="I7" s="84" t="s">
        <v>72</v>
      </c>
      <c r="J7" s="84"/>
      <c r="K7" s="201" t="s">
        <v>104</v>
      </c>
      <c r="L7" s="51"/>
      <c r="M7" s="84" t="s">
        <v>72</v>
      </c>
      <c r="N7" s="8"/>
    </row>
    <row r="8" spans="1:14" ht="21" customHeight="1">
      <c r="A8" s="14"/>
      <c r="E8" s="234"/>
      <c r="G8" s="235" t="s">
        <v>149</v>
      </c>
      <c r="H8" s="51"/>
      <c r="I8" s="235"/>
      <c r="J8" s="235"/>
      <c r="K8" s="235" t="s">
        <v>149</v>
      </c>
      <c r="L8" s="51"/>
      <c r="M8" s="235"/>
      <c r="N8" s="8"/>
    </row>
    <row r="9" spans="1:14" ht="21" customHeight="1">
      <c r="E9" s="17"/>
      <c r="F9" s="51"/>
      <c r="G9" s="240" t="s">
        <v>58</v>
      </c>
      <c r="H9" s="240"/>
      <c r="I9" s="240"/>
      <c r="J9" s="240"/>
      <c r="K9" s="240"/>
      <c r="L9" s="240"/>
      <c r="M9" s="240"/>
      <c r="N9" s="8"/>
    </row>
    <row r="10" spans="1:14" ht="21" customHeight="1">
      <c r="A10" s="4" t="s">
        <v>5</v>
      </c>
      <c r="E10" s="20"/>
      <c r="F10" s="52"/>
      <c r="K10" s="183"/>
      <c r="M10" s="183"/>
      <c r="N10" s="8"/>
    </row>
    <row r="11" spans="1:14" ht="21" customHeight="1">
      <c r="A11" s="47" t="s">
        <v>3</v>
      </c>
      <c r="G11" s="72">
        <v>79727907</v>
      </c>
      <c r="H11" s="72"/>
      <c r="I11" s="72">
        <v>151275167</v>
      </c>
      <c r="J11" s="72"/>
      <c r="K11" s="72">
        <v>58588839</v>
      </c>
      <c r="L11" s="72"/>
      <c r="M11" s="72">
        <v>112946632</v>
      </c>
    </row>
    <row r="12" spans="1:14" ht="21" customHeight="1">
      <c r="A12" s="47" t="s">
        <v>99</v>
      </c>
      <c r="G12" s="182" t="s">
        <v>59</v>
      </c>
      <c r="H12" s="72"/>
      <c r="I12" s="72">
        <v>19880841</v>
      </c>
      <c r="J12" s="183"/>
      <c r="K12" s="182" t="s">
        <v>59</v>
      </c>
      <c r="L12" s="183"/>
      <c r="M12" s="72">
        <v>19880841</v>
      </c>
    </row>
    <row r="13" spans="1:14" ht="21" customHeight="1">
      <c r="A13" t="s">
        <v>1</v>
      </c>
      <c r="E13" s="19" t="s">
        <v>152</v>
      </c>
      <c r="G13" s="72">
        <v>322025815</v>
      </c>
      <c r="H13" s="72"/>
      <c r="I13" s="72">
        <v>293951808</v>
      </c>
      <c r="J13" s="72"/>
      <c r="K13" s="72">
        <v>385621462</v>
      </c>
      <c r="L13" s="72"/>
      <c r="M13" s="72">
        <v>373427513</v>
      </c>
    </row>
    <row r="14" spans="1:14" ht="21" customHeight="1">
      <c r="A14" t="s">
        <v>75</v>
      </c>
      <c r="E14" s="19">
        <v>3</v>
      </c>
      <c r="G14" s="72">
        <v>24163834</v>
      </c>
      <c r="H14" s="72"/>
      <c r="I14" s="72">
        <f>28514652+1-30496</f>
        <v>28484157</v>
      </c>
      <c r="J14" s="72"/>
      <c r="K14" s="72">
        <v>22357193</v>
      </c>
      <c r="L14" s="72"/>
      <c r="M14" s="72">
        <f>27809899-30496</f>
        <v>27779403</v>
      </c>
    </row>
    <row r="15" spans="1:14" ht="21" customHeight="1">
      <c r="A15" s="73" t="s">
        <v>0</v>
      </c>
      <c r="G15" s="72">
        <v>374919270</v>
      </c>
      <c r="H15" s="72"/>
      <c r="I15" s="72">
        <v>291269199</v>
      </c>
      <c r="J15" s="72"/>
      <c r="K15" s="72">
        <v>357274283</v>
      </c>
      <c r="L15" s="72"/>
      <c r="M15" s="72">
        <v>278968346</v>
      </c>
    </row>
    <row r="16" spans="1:14" s="1" customFormat="1" ht="21" customHeight="1">
      <c r="A16" s="1" t="s">
        <v>17</v>
      </c>
      <c r="E16" s="21"/>
      <c r="G16" s="25">
        <f>SUM(G11:G15)</f>
        <v>800836826</v>
      </c>
      <c r="H16" s="26"/>
      <c r="I16" s="25">
        <f>SUM(I11:I15)</f>
        <v>784861172</v>
      </c>
      <c r="J16" s="189"/>
      <c r="K16" s="25">
        <f>SUM(K11:K15)</f>
        <v>823841777</v>
      </c>
      <c r="L16" s="26"/>
      <c r="M16" s="25">
        <f>SUM(M11:M15)</f>
        <v>813002735</v>
      </c>
    </row>
    <row r="17" spans="1:13" ht="21" customHeight="1">
      <c r="A17" s="1"/>
      <c r="G17" s="74"/>
      <c r="H17" s="75"/>
      <c r="I17" s="74"/>
      <c r="J17" s="74"/>
      <c r="K17" s="43"/>
      <c r="L17" s="75"/>
      <c r="M17" s="43"/>
    </row>
    <row r="18" spans="1:13" ht="21" customHeight="1">
      <c r="A18" s="4" t="s">
        <v>6</v>
      </c>
      <c r="G18" s="74"/>
      <c r="H18" s="75"/>
      <c r="I18" s="74"/>
      <c r="J18" s="74"/>
      <c r="K18" s="43"/>
      <c r="L18" s="75"/>
      <c r="M18" s="43"/>
    </row>
    <row r="19" spans="1:13" s="42" customFormat="1" ht="21" customHeight="1">
      <c r="A19" s="42" t="s">
        <v>36</v>
      </c>
      <c r="E19" s="19">
        <v>5</v>
      </c>
      <c r="G19" s="182" t="s">
        <v>59</v>
      </c>
      <c r="H19" s="183"/>
      <c r="I19" s="182" t="s">
        <v>59</v>
      </c>
      <c r="J19" s="183"/>
      <c r="K19" s="183" t="s">
        <v>59</v>
      </c>
      <c r="L19" s="183"/>
      <c r="M19" s="183" t="s">
        <v>59</v>
      </c>
    </row>
    <row r="20" spans="1:13" s="42" customFormat="1" ht="21" customHeight="1">
      <c r="A20" s="42" t="s">
        <v>64</v>
      </c>
      <c r="E20" s="19"/>
      <c r="G20" s="72">
        <v>2495232</v>
      </c>
      <c r="H20" s="183"/>
      <c r="I20" s="72">
        <v>2542607</v>
      </c>
      <c r="J20" s="183"/>
      <c r="K20" s="190">
        <v>92000</v>
      </c>
      <c r="L20" s="183"/>
      <c r="M20" s="190">
        <v>92000</v>
      </c>
    </row>
    <row r="21" spans="1:13" ht="21" customHeight="1">
      <c r="A21" s="47" t="s">
        <v>30</v>
      </c>
      <c r="E21" s="19">
        <v>6</v>
      </c>
      <c r="G21" s="72">
        <v>373451104</v>
      </c>
      <c r="H21" s="72"/>
      <c r="I21" s="72">
        <v>359377150</v>
      </c>
      <c r="J21" s="72"/>
      <c r="K21" s="72">
        <v>372815207</v>
      </c>
      <c r="L21" s="72"/>
      <c r="M21" s="72">
        <v>358713896</v>
      </c>
    </row>
    <row r="22" spans="1:13" ht="21" customHeight="1">
      <c r="A22" t="s">
        <v>57</v>
      </c>
      <c r="G22" s="72">
        <v>4421091</v>
      </c>
      <c r="H22" s="72"/>
      <c r="I22" s="72">
        <v>5228768</v>
      </c>
      <c r="J22" s="72"/>
      <c r="K22" s="72">
        <v>3186066</v>
      </c>
      <c r="L22" s="72"/>
      <c r="M22" s="72">
        <v>3652277</v>
      </c>
    </row>
    <row r="23" spans="1:13" ht="21" customHeight="1">
      <c r="A23" s="47" t="s">
        <v>46</v>
      </c>
      <c r="G23" s="72">
        <v>9444683</v>
      </c>
      <c r="H23" s="72"/>
      <c r="I23" s="72">
        <v>10267089</v>
      </c>
      <c r="J23" s="72"/>
      <c r="K23" s="72">
        <v>6530962</v>
      </c>
      <c r="L23" s="72"/>
      <c r="M23" s="72">
        <v>6747980</v>
      </c>
    </row>
    <row r="24" spans="1:13" ht="21" customHeight="1">
      <c r="A24" s="47" t="s">
        <v>19</v>
      </c>
      <c r="G24" s="72">
        <v>1079994</v>
      </c>
      <c r="H24" s="72"/>
      <c r="I24" s="72">
        <v>1021446</v>
      </c>
      <c r="J24" s="72"/>
      <c r="K24" s="72">
        <v>351850</v>
      </c>
      <c r="L24" s="72"/>
      <c r="M24" s="72">
        <v>342250</v>
      </c>
    </row>
    <row r="25" spans="1:13" s="1" customFormat="1" ht="21" customHeight="1">
      <c r="A25" s="1" t="s">
        <v>7</v>
      </c>
      <c r="E25" s="21"/>
      <c r="G25" s="25">
        <f>SUM(G19:G24)</f>
        <v>390892104</v>
      </c>
      <c r="H25" s="26"/>
      <c r="I25" s="25">
        <f>SUM(I19:I24)</f>
        <v>378437060</v>
      </c>
      <c r="J25" s="189"/>
      <c r="K25" s="25">
        <f>SUM(K19:K24)</f>
        <v>382976085</v>
      </c>
      <c r="L25" s="26"/>
      <c r="M25" s="25">
        <f>SUM(M19:M24)</f>
        <v>369548403</v>
      </c>
    </row>
    <row r="26" spans="1:13" ht="21" customHeight="1">
      <c r="G26" s="43"/>
      <c r="H26" s="76"/>
      <c r="I26" s="43"/>
      <c r="J26" s="43"/>
      <c r="K26" s="43"/>
      <c r="L26" s="76"/>
      <c r="M26" s="43"/>
    </row>
    <row r="27" spans="1:13" s="1" customFormat="1" ht="21" customHeight="1" thickBot="1">
      <c r="A27" s="1" t="s">
        <v>8</v>
      </c>
      <c r="E27" s="21"/>
      <c r="G27" s="27">
        <f>G25+G16</f>
        <v>1191728930</v>
      </c>
      <c r="H27" s="26"/>
      <c r="I27" s="27">
        <f>I25+I16</f>
        <v>1163298232</v>
      </c>
      <c r="J27" s="189"/>
      <c r="K27" s="27">
        <f>K25+K16</f>
        <v>1206817862</v>
      </c>
      <c r="L27" s="26"/>
      <c r="M27" s="27">
        <f>M25+M16</f>
        <v>1182551138</v>
      </c>
    </row>
    <row r="28" spans="1:13" ht="22.5" customHeight="1" thickTop="1"/>
    <row r="29" spans="1:13" s="8" customFormat="1" ht="21" customHeight="1">
      <c r="A29" s="13" t="s">
        <v>56</v>
      </c>
      <c r="B29" s="7"/>
      <c r="C29" s="7"/>
      <c r="D29" s="7"/>
      <c r="E29" s="18"/>
      <c r="F29" s="7"/>
      <c r="G29" s="7"/>
      <c r="H29" s="7"/>
      <c r="I29" s="7"/>
      <c r="J29" s="7"/>
      <c r="K29" s="187"/>
      <c r="L29" s="7"/>
      <c r="M29" s="187"/>
    </row>
    <row r="30" spans="1:13" s="8" customFormat="1" ht="21" customHeight="1">
      <c r="A30" s="238" t="s">
        <v>50</v>
      </c>
      <c r="B30" s="238"/>
      <c r="C30" s="238"/>
      <c r="D30" s="238"/>
      <c r="E30" s="238"/>
      <c r="F30" s="238"/>
      <c r="G30" s="238"/>
      <c r="H30" s="238"/>
      <c r="I30" s="238"/>
      <c r="J30" s="238"/>
      <c r="K30" s="238"/>
      <c r="L30" s="238"/>
      <c r="M30" s="238"/>
    </row>
    <row r="31" spans="1:13" s="8" customFormat="1" ht="21" customHeight="1">
      <c r="A31" s="6"/>
      <c r="B31" s="6"/>
      <c r="C31" s="6"/>
      <c r="D31" s="6"/>
      <c r="E31" s="6"/>
      <c r="F31" s="6"/>
      <c r="G31" s="6"/>
      <c r="H31" s="6"/>
      <c r="I31" s="6"/>
      <c r="J31" s="6"/>
      <c r="K31" s="188"/>
      <c r="L31" s="6"/>
      <c r="M31" s="188"/>
    </row>
    <row r="32" spans="1:13" s="8" customFormat="1" ht="21" customHeight="1">
      <c r="A32" s="6"/>
      <c r="B32" s="6"/>
      <c r="C32" s="6"/>
      <c r="D32" s="6"/>
      <c r="E32" s="6"/>
      <c r="F32" s="6"/>
      <c r="G32" s="239" t="s">
        <v>23</v>
      </c>
      <c r="H32" s="239"/>
      <c r="I32" s="239"/>
      <c r="J32" s="239"/>
      <c r="K32" s="239" t="s">
        <v>25</v>
      </c>
      <c r="L32" s="239"/>
      <c r="M32" s="239"/>
    </row>
    <row r="33" spans="1:13" ht="21" customHeight="1">
      <c r="F33" s="48"/>
      <c r="G33" s="239" t="s">
        <v>24</v>
      </c>
      <c r="H33" s="239"/>
      <c r="I33" s="239"/>
      <c r="J33" s="239"/>
      <c r="K33" s="239" t="s">
        <v>24</v>
      </c>
      <c r="L33" s="239"/>
      <c r="M33" s="239"/>
    </row>
    <row r="34" spans="1:13" ht="21" customHeight="1">
      <c r="F34" s="48"/>
      <c r="G34" s="140" t="s">
        <v>107</v>
      </c>
      <c r="H34" s="140"/>
      <c r="I34" s="140" t="s">
        <v>43</v>
      </c>
      <c r="J34" s="70"/>
      <c r="K34" s="140" t="s">
        <v>107</v>
      </c>
      <c r="L34" s="140"/>
      <c r="M34" s="140" t="s">
        <v>43</v>
      </c>
    </row>
    <row r="35" spans="1:13" ht="21" customHeight="1">
      <c r="A35" s="15" t="s">
        <v>98</v>
      </c>
      <c r="E35" s="17" t="s">
        <v>16</v>
      </c>
      <c r="G35" s="201" t="s">
        <v>104</v>
      </c>
      <c r="H35" s="51"/>
      <c r="I35" s="201" t="s">
        <v>72</v>
      </c>
      <c r="J35" s="201"/>
      <c r="K35" s="201" t="s">
        <v>104</v>
      </c>
      <c r="L35" s="51"/>
      <c r="M35" s="201" t="s">
        <v>72</v>
      </c>
    </row>
    <row r="36" spans="1:13" ht="21" customHeight="1">
      <c r="A36" s="15"/>
      <c r="E36" s="234"/>
      <c r="G36" s="235" t="s">
        <v>149</v>
      </c>
      <c r="H36" s="51"/>
      <c r="I36" s="235"/>
      <c r="J36" s="235"/>
      <c r="K36" s="235" t="s">
        <v>149</v>
      </c>
      <c r="L36" s="51"/>
      <c r="M36" s="235"/>
    </row>
    <row r="37" spans="1:13" ht="21" customHeight="1">
      <c r="E37" s="17"/>
      <c r="F37" s="51"/>
      <c r="G37" s="240" t="s">
        <v>58</v>
      </c>
      <c r="H37" s="240"/>
      <c r="I37" s="240"/>
      <c r="J37" s="240"/>
      <c r="K37" s="240"/>
      <c r="L37" s="240"/>
      <c r="M37" s="240"/>
    </row>
    <row r="38" spans="1:13" ht="21" customHeight="1">
      <c r="A38" s="4" t="s">
        <v>9</v>
      </c>
      <c r="G38" s="47"/>
      <c r="H38" s="47"/>
      <c r="I38" s="47"/>
      <c r="J38" s="47"/>
      <c r="K38" s="77"/>
      <c r="L38" s="47"/>
      <c r="M38" s="77"/>
    </row>
    <row r="39" spans="1:13" ht="21" customHeight="1">
      <c r="A39" s="47" t="s">
        <v>2</v>
      </c>
      <c r="E39" s="19">
        <v>3</v>
      </c>
      <c r="G39" s="72">
        <v>374740275</v>
      </c>
      <c r="H39" s="72"/>
      <c r="I39" s="72">
        <v>385946686</v>
      </c>
      <c r="J39" s="72"/>
      <c r="K39" s="72">
        <v>374740275</v>
      </c>
      <c r="L39" s="72"/>
      <c r="M39" s="72">
        <v>385946686</v>
      </c>
    </row>
    <row r="40" spans="1:13" ht="21" customHeight="1">
      <c r="A40" s="47" t="s">
        <v>76</v>
      </c>
      <c r="E40" s="19">
        <v>3</v>
      </c>
      <c r="G40" s="72">
        <v>122852310</v>
      </c>
      <c r="H40" s="72"/>
      <c r="I40" s="72">
        <f>120811578-30496</f>
        <v>120781082</v>
      </c>
      <c r="J40" s="72"/>
      <c r="K40" s="72">
        <v>90881504</v>
      </c>
      <c r="L40" s="72"/>
      <c r="M40" s="72">
        <f>81616865+1-30496</f>
        <v>81586370</v>
      </c>
    </row>
    <row r="41" spans="1:13" ht="21" customHeight="1">
      <c r="A41" t="s">
        <v>62</v>
      </c>
      <c r="G41" s="190">
        <v>1647342</v>
      </c>
      <c r="H41" s="183"/>
      <c r="I41" s="190">
        <v>1813593</v>
      </c>
      <c r="J41" s="72"/>
      <c r="K41" s="190">
        <v>1647342</v>
      </c>
      <c r="L41" s="183"/>
      <c r="M41" s="190">
        <v>1813593</v>
      </c>
    </row>
    <row r="42" spans="1:13" ht="21" customHeight="1">
      <c r="A42" s="47" t="s">
        <v>90</v>
      </c>
      <c r="G42" s="192">
        <v>15771700</v>
      </c>
      <c r="H42" s="183"/>
      <c r="I42" s="192">
        <v>11870202</v>
      </c>
      <c r="J42" s="72"/>
      <c r="K42" s="192">
        <v>14155818</v>
      </c>
      <c r="L42" s="183"/>
      <c r="M42" s="192">
        <v>11866589</v>
      </c>
    </row>
    <row r="43" spans="1:13" s="1" customFormat="1" ht="21" customHeight="1">
      <c r="A43" s="1" t="s">
        <v>10</v>
      </c>
      <c r="E43" s="21"/>
      <c r="G43" s="25">
        <f>SUM(G39:G42)</f>
        <v>515011627</v>
      </c>
      <c r="H43" s="26"/>
      <c r="I43" s="25">
        <f>SUM(I39:I42)</f>
        <v>520411563</v>
      </c>
      <c r="J43" s="189"/>
      <c r="K43" s="25">
        <f>SUM(K39:K42)</f>
        <v>481424939</v>
      </c>
      <c r="L43" s="26"/>
      <c r="M43" s="25">
        <f>SUM(M39:M42)</f>
        <v>481213238</v>
      </c>
    </row>
    <row r="44" spans="1:13" ht="19.5" customHeight="1">
      <c r="G44" s="43"/>
      <c r="H44" s="76"/>
      <c r="I44" s="43"/>
      <c r="J44" s="43"/>
      <c r="K44" s="43"/>
      <c r="L44" s="76"/>
      <c r="M44" s="43"/>
    </row>
    <row r="45" spans="1:13" ht="21" customHeight="1">
      <c r="A45" s="16" t="s">
        <v>67</v>
      </c>
      <c r="G45" s="43"/>
      <c r="H45" s="76"/>
      <c r="I45" s="43"/>
      <c r="J45" s="43"/>
      <c r="K45" s="43"/>
      <c r="L45" s="76"/>
      <c r="M45" s="43"/>
    </row>
    <row r="46" spans="1:13" ht="21" customHeight="1">
      <c r="A46" t="s">
        <v>63</v>
      </c>
      <c r="G46" s="43">
        <v>4395091</v>
      </c>
      <c r="H46" s="76"/>
      <c r="I46" s="43">
        <v>5125630</v>
      </c>
      <c r="J46" s="43"/>
      <c r="K46" s="43">
        <v>4395091</v>
      </c>
      <c r="L46" s="76"/>
      <c r="M46" s="43">
        <v>5125630</v>
      </c>
    </row>
    <row r="47" spans="1:13" ht="21" customHeight="1">
      <c r="A47" s="42" t="s">
        <v>100</v>
      </c>
      <c r="G47" s="72">
        <v>63105619</v>
      </c>
      <c r="H47" s="72"/>
      <c r="I47" s="72">
        <v>65811728</v>
      </c>
      <c r="J47" s="72"/>
      <c r="K47" s="72">
        <v>51735732</v>
      </c>
      <c r="L47" s="72"/>
      <c r="M47" s="72">
        <v>55162479</v>
      </c>
    </row>
    <row r="48" spans="1:13" ht="21" customHeight="1">
      <c r="A48" s="47" t="s">
        <v>71</v>
      </c>
      <c r="G48" s="72">
        <v>727887</v>
      </c>
      <c r="H48" s="72"/>
      <c r="I48" s="72">
        <v>679196</v>
      </c>
      <c r="J48" s="72"/>
      <c r="K48" s="182" t="s">
        <v>59</v>
      </c>
      <c r="L48" s="72"/>
      <c r="M48" s="182" t="s">
        <v>59</v>
      </c>
    </row>
    <row r="49" spans="1:14" s="1" customFormat="1" ht="21" customHeight="1">
      <c r="A49" s="1" t="s">
        <v>51</v>
      </c>
      <c r="E49" s="21"/>
      <c r="G49" s="25">
        <f>SUM(G46:G48)</f>
        <v>68228597</v>
      </c>
      <c r="H49" s="26"/>
      <c r="I49" s="25">
        <f>SUM(I46:I48)</f>
        <v>71616554</v>
      </c>
      <c r="J49" s="189"/>
      <c r="K49" s="25">
        <f>SUM(K46:K48)</f>
        <v>56130823</v>
      </c>
      <c r="L49" s="26"/>
      <c r="M49" s="25">
        <f>SUM(M46:M48)</f>
        <v>60288109</v>
      </c>
    </row>
    <row r="50" spans="1:14" s="1" customFormat="1" ht="19.5" customHeight="1">
      <c r="E50" s="21"/>
      <c r="G50" s="82"/>
      <c r="H50" s="26"/>
      <c r="I50" s="82"/>
      <c r="J50" s="189"/>
      <c r="K50" s="82"/>
      <c r="L50" s="26"/>
      <c r="M50" s="82"/>
    </row>
    <row r="51" spans="1:14" s="81" customFormat="1" ht="21" customHeight="1">
      <c r="A51" s="83" t="s">
        <v>11</v>
      </c>
      <c r="E51" s="67"/>
      <c r="G51" s="63">
        <f>SUM(G43+G49)</f>
        <v>583240224</v>
      </c>
      <c r="H51" s="76"/>
      <c r="I51" s="63">
        <f>SUM(I43+I49)</f>
        <v>592028117</v>
      </c>
      <c r="J51" s="189"/>
      <c r="K51" s="63">
        <f>SUM(K43+K49)</f>
        <v>537555762</v>
      </c>
      <c r="L51" s="76"/>
      <c r="M51" s="63">
        <f>SUM(M43+M49)</f>
        <v>541501347</v>
      </c>
    </row>
    <row r="52" spans="1:14" ht="19.5" customHeight="1">
      <c r="A52" s="1"/>
      <c r="G52" s="43"/>
      <c r="H52" s="76"/>
      <c r="I52" s="43"/>
      <c r="J52" s="43"/>
      <c r="K52" s="43"/>
      <c r="L52" s="76"/>
      <c r="M52" s="43"/>
    </row>
    <row r="53" spans="1:14" ht="21" customHeight="1">
      <c r="A53" s="4" t="s">
        <v>77</v>
      </c>
      <c r="G53" s="43"/>
      <c r="H53" s="76"/>
      <c r="I53" s="43"/>
      <c r="J53" s="43"/>
      <c r="K53" s="43"/>
      <c r="L53" s="76"/>
      <c r="M53" s="43"/>
    </row>
    <row r="54" spans="1:14" ht="21" customHeight="1">
      <c r="A54" s="47" t="s">
        <v>41</v>
      </c>
      <c r="E54" s="31"/>
      <c r="G54" s="43"/>
      <c r="H54" s="76"/>
      <c r="I54" s="43"/>
      <c r="J54" s="43"/>
      <c r="K54" s="43"/>
      <c r="L54" s="76"/>
      <c r="M54" s="43"/>
    </row>
    <row r="55" spans="1:14" ht="21" customHeight="1" thickBot="1">
      <c r="B55" s="47" t="s">
        <v>101</v>
      </c>
      <c r="E55" s="31"/>
      <c r="G55" s="78">
        <v>107625000</v>
      </c>
      <c r="H55" s="76"/>
      <c r="I55" s="78">
        <v>107625000</v>
      </c>
      <c r="J55" s="43"/>
      <c r="K55" s="78">
        <v>107625000</v>
      </c>
      <c r="L55" s="76"/>
      <c r="M55" s="78">
        <v>107625000</v>
      </c>
    </row>
    <row r="56" spans="1:14" ht="21" customHeight="1" thickTop="1">
      <c r="B56" s="47" t="s">
        <v>102</v>
      </c>
      <c r="G56" s="43">
        <v>107625000</v>
      </c>
      <c r="H56" s="76"/>
      <c r="I56" s="43">
        <v>107625000</v>
      </c>
      <c r="J56" s="43"/>
      <c r="K56" s="43">
        <v>107625000</v>
      </c>
      <c r="L56" s="76"/>
      <c r="M56" s="43">
        <v>107625000</v>
      </c>
    </row>
    <row r="57" spans="1:14" ht="21" customHeight="1">
      <c r="A57" s="47" t="s">
        <v>103</v>
      </c>
      <c r="G57" s="43"/>
      <c r="H57" s="76"/>
      <c r="I57" s="43"/>
      <c r="J57" s="43"/>
      <c r="K57" s="43"/>
      <c r="L57" s="76"/>
      <c r="M57" s="43"/>
    </row>
    <row r="58" spans="1:14" ht="21" customHeight="1">
      <c r="A58" s="47" t="s">
        <v>42</v>
      </c>
      <c r="B58" s="47" t="s">
        <v>78</v>
      </c>
      <c r="G58" s="43">
        <v>171075000</v>
      </c>
      <c r="H58" s="76"/>
      <c r="I58" s="43">
        <v>171075000</v>
      </c>
      <c r="J58" s="43"/>
      <c r="K58" s="43">
        <v>171075000</v>
      </c>
      <c r="L58" s="76"/>
      <c r="M58" s="43">
        <v>171075000</v>
      </c>
    </row>
    <row r="59" spans="1:14" ht="21" customHeight="1">
      <c r="A59" s="47" t="s">
        <v>12</v>
      </c>
      <c r="E59" s="79"/>
      <c r="G59" s="43"/>
      <c r="H59" s="76"/>
      <c r="I59" s="43"/>
      <c r="J59" s="43"/>
      <c r="K59" s="43"/>
      <c r="L59" s="76"/>
      <c r="M59" s="43"/>
    </row>
    <row r="60" spans="1:14" ht="21" customHeight="1">
      <c r="B60" s="47" t="s">
        <v>21</v>
      </c>
      <c r="G60" s="43"/>
      <c r="H60" s="76"/>
      <c r="I60" s="43"/>
      <c r="J60" s="43"/>
      <c r="K60" s="43"/>
      <c r="L60" s="76"/>
      <c r="M60" s="43"/>
    </row>
    <row r="61" spans="1:14" ht="21" customHeight="1">
      <c r="B61" s="47" t="s">
        <v>22</v>
      </c>
      <c r="G61" s="43">
        <v>26906250</v>
      </c>
      <c r="H61" s="76"/>
      <c r="I61" s="43">
        <v>26906250</v>
      </c>
      <c r="J61" s="43"/>
      <c r="K61" s="43">
        <v>26906250</v>
      </c>
      <c r="L61" s="43"/>
      <c r="M61" s="43">
        <v>26906250</v>
      </c>
      <c r="N61"/>
    </row>
    <row r="62" spans="1:14" ht="21" customHeight="1">
      <c r="B62" t="s">
        <v>47</v>
      </c>
      <c r="G62" s="172">
        <v>302882456</v>
      </c>
      <c r="H62" s="76"/>
      <c r="I62" s="172">
        <v>265663865</v>
      </c>
      <c r="J62" s="172"/>
      <c r="K62" s="80">
        <v>363655850</v>
      </c>
      <c r="L62" s="43"/>
      <c r="M62" s="80">
        <v>335443541</v>
      </c>
    </row>
    <row r="63" spans="1:14" s="1" customFormat="1" ht="22.5" customHeight="1">
      <c r="A63" s="1" t="s">
        <v>79</v>
      </c>
      <c r="E63" s="21"/>
      <c r="F63" s="5"/>
      <c r="G63" s="141">
        <f>SUM(G56:G62)</f>
        <v>608488706</v>
      </c>
      <c r="H63" s="28"/>
      <c r="I63" s="141">
        <f>SUM(I56:I62)</f>
        <v>571270115</v>
      </c>
      <c r="J63" s="29"/>
      <c r="K63" s="141">
        <f>SUM(K56:K62)</f>
        <v>669262100</v>
      </c>
      <c r="L63" s="28"/>
      <c r="M63" s="141">
        <f>SUM(M56:M62)</f>
        <v>641049791</v>
      </c>
    </row>
    <row r="64" spans="1:14" s="1" customFormat="1" ht="19.5" customHeight="1">
      <c r="E64" s="21"/>
      <c r="F64" s="5"/>
      <c r="G64" s="29"/>
      <c r="H64" s="28"/>
      <c r="I64" s="29"/>
      <c r="J64" s="29"/>
      <c r="K64" s="29"/>
      <c r="L64" s="28"/>
      <c r="M64" s="29"/>
    </row>
    <row r="65" spans="1:13" s="1" customFormat="1" ht="21" customHeight="1" thickBot="1">
      <c r="A65" s="1" t="s">
        <v>80</v>
      </c>
      <c r="E65" s="21"/>
      <c r="F65" s="5"/>
      <c r="G65" s="30">
        <f>G51+G63</f>
        <v>1191728930</v>
      </c>
      <c r="H65" s="28"/>
      <c r="I65" s="30">
        <f>I51+I63</f>
        <v>1163298232</v>
      </c>
      <c r="J65" s="66"/>
      <c r="K65" s="30">
        <f>K51+K63</f>
        <v>1206817862</v>
      </c>
      <c r="L65" s="28"/>
      <c r="M65" s="30">
        <f>M51+M63</f>
        <v>1182551138</v>
      </c>
    </row>
    <row r="66" spans="1:13" s="1" customFormat="1" ht="20.25" customHeight="1" thickTop="1">
      <c r="E66" s="21"/>
      <c r="F66" s="5"/>
      <c r="G66" s="66"/>
      <c r="H66" s="28"/>
      <c r="I66" s="66"/>
      <c r="J66" s="66"/>
      <c r="K66" s="66"/>
      <c r="L66" s="28"/>
      <c r="M66" s="66"/>
    </row>
    <row r="68" spans="1:13">
      <c r="G68" s="185"/>
      <c r="H68" s="186"/>
      <c r="I68" s="185"/>
      <c r="J68" s="185"/>
      <c r="K68" s="185"/>
      <c r="L68" s="186"/>
      <c r="M68" s="185"/>
    </row>
  </sheetData>
  <mergeCells count="12">
    <mergeCell ref="G37:M37"/>
    <mergeCell ref="G9:M9"/>
    <mergeCell ref="A30:M30"/>
    <mergeCell ref="G32:J32"/>
    <mergeCell ref="K32:M32"/>
    <mergeCell ref="G33:J33"/>
    <mergeCell ref="K33:M33"/>
    <mergeCell ref="A2:M2"/>
    <mergeCell ref="G4:J4"/>
    <mergeCell ref="K4:M4"/>
    <mergeCell ref="G5:J5"/>
    <mergeCell ref="K5:M5"/>
  </mergeCells>
  <pageMargins left="0.7" right="0.7" top="0.48" bottom="0.5" header="0.5" footer="0.5"/>
  <pageSetup paperSize="9" scale="83" firstPageNumber="2" orientation="portrait" useFirstPageNumber="1" r:id="rId1"/>
  <headerFooter>
    <oddFooter>&amp;LThe accompanying notes are an integral part of these financial statements.
&amp;C&amp;P</oddFooter>
  </headerFooter>
  <rowBreaks count="1" manualBreakCount="1">
    <brk id="28" max="16383" man="1"/>
  </rowBreaks>
  <ignoredErrors>
    <ignoredError sqref="G7:M7 G35:M35" numberStoredAsText="1"/>
    <ignoredError sqref="L63:M63 I63:J63 G63:H63 K6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8"/>
  <sheetViews>
    <sheetView view="pageBreakPreview" zoomScale="85" zoomScaleNormal="80" zoomScaleSheetLayoutView="85" workbookViewId="0">
      <selection activeCell="K5" sqref="K5"/>
    </sheetView>
  </sheetViews>
  <sheetFormatPr defaultRowHeight="20.25" customHeight="1"/>
  <cols>
    <col min="1" max="1" width="38.5703125" style="85" customWidth="1"/>
    <col min="2" max="2" width="5" style="31" customWidth="1"/>
    <col min="3" max="3" width="0.85546875" style="98" customWidth="1"/>
    <col min="4" max="4" width="15.140625" style="103" customWidth="1"/>
    <col min="5" max="5" width="0.85546875" style="98" customWidth="1"/>
    <col min="6" max="6" width="15.140625" style="103" customWidth="1"/>
    <col min="7" max="7" width="0.85546875" style="98" customWidth="1"/>
    <col min="8" max="8" width="15.140625" style="103" customWidth="1"/>
    <col min="9" max="9" width="0.85546875" style="98" customWidth="1"/>
    <col min="10" max="10" width="15.140625" style="103" customWidth="1"/>
    <col min="11" max="11" width="10.28515625" style="85" bestFit="1" customWidth="1"/>
    <col min="12" max="12" width="11.42578125" style="85" bestFit="1" customWidth="1"/>
    <col min="13" max="13" width="9.140625" style="85"/>
    <col min="14" max="14" width="11.42578125" style="85" bestFit="1" customWidth="1"/>
    <col min="15" max="256" width="9.140625" style="85"/>
    <col min="257" max="257" width="38.5703125" style="85" customWidth="1"/>
    <col min="258" max="258" width="5" style="85" customWidth="1"/>
    <col min="259" max="259" width="0.85546875" style="85" customWidth="1"/>
    <col min="260" max="260" width="15.140625" style="85" customWidth="1"/>
    <col min="261" max="261" width="0.85546875" style="85" customWidth="1"/>
    <col min="262" max="262" width="15.140625" style="85" customWidth="1"/>
    <col min="263" max="263" width="0.85546875" style="85" customWidth="1"/>
    <col min="264" max="264" width="15.140625" style="85" customWidth="1"/>
    <col min="265" max="265" width="0.85546875" style="85" customWidth="1"/>
    <col min="266" max="266" width="15.140625" style="85" customWidth="1"/>
    <col min="267" max="267" width="10.28515625" style="85" bestFit="1" customWidth="1"/>
    <col min="268" max="268" width="11.42578125" style="85" bestFit="1" customWidth="1"/>
    <col min="269" max="269" width="9.140625" style="85"/>
    <col min="270" max="270" width="11.42578125" style="85" bestFit="1" customWidth="1"/>
    <col min="271" max="512" width="9.140625" style="85"/>
    <col min="513" max="513" width="38.5703125" style="85" customWidth="1"/>
    <col min="514" max="514" width="5" style="85" customWidth="1"/>
    <col min="515" max="515" width="0.85546875" style="85" customWidth="1"/>
    <col min="516" max="516" width="15.140625" style="85" customWidth="1"/>
    <col min="517" max="517" width="0.85546875" style="85" customWidth="1"/>
    <col min="518" max="518" width="15.140625" style="85" customWidth="1"/>
    <col min="519" max="519" width="0.85546875" style="85" customWidth="1"/>
    <col min="520" max="520" width="15.140625" style="85" customWidth="1"/>
    <col min="521" max="521" width="0.85546875" style="85" customWidth="1"/>
    <col min="522" max="522" width="15.140625" style="85" customWidth="1"/>
    <col min="523" max="523" width="10.28515625" style="85" bestFit="1" customWidth="1"/>
    <col min="524" max="524" width="11.42578125" style="85" bestFit="1" customWidth="1"/>
    <col min="525" max="525" width="9.140625" style="85"/>
    <col min="526" max="526" width="11.42578125" style="85" bestFit="1" customWidth="1"/>
    <col min="527" max="768" width="9.140625" style="85"/>
    <col min="769" max="769" width="38.5703125" style="85" customWidth="1"/>
    <col min="770" max="770" width="5" style="85" customWidth="1"/>
    <col min="771" max="771" width="0.85546875" style="85" customWidth="1"/>
    <col min="772" max="772" width="15.140625" style="85" customWidth="1"/>
    <col min="773" max="773" width="0.85546875" style="85" customWidth="1"/>
    <col min="774" max="774" width="15.140625" style="85" customWidth="1"/>
    <col min="775" max="775" width="0.85546875" style="85" customWidth="1"/>
    <col min="776" max="776" width="15.140625" style="85" customWidth="1"/>
    <col min="777" max="777" width="0.85546875" style="85" customWidth="1"/>
    <col min="778" max="778" width="15.140625" style="85" customWidth="1"/>
    <col min="779" max="779" width="10.28515625" style="85" bestFit="1" customWidth="1"/>
    <col min="780" max="780" width="11.42578125" style="85" bestFit="1" customWidth="1"/>
    <col min="781" max="781" width="9.140625" style="85"/>
    <col min="782" max="782" width="11.42578125" style="85" bestFit="1" customWidth="1"/>
    <col min="783" max="1024" width="9.140625" style="85"/>
    <col min="1025" max="1025" width="38.5703125" style="85" customWidth="1"/>
    <col min="1026" max="1026" width="5" style="85" customWidth="1"/>
    <col min="1027" max="1027" width="0.85546875" style="85" customWidth="1"/>
    <col min="1028" max="1028" width="15.140625" style="85" customWidth="1"/>
    <col min="1029" max="1029" width="0.85546875" style="85" customWidth="1"/>
    <col min="1030" max="1030" width="15.140625" style="85" customWidth="1"/>
    <col min="1031" max="1031" width="0.85546875" style="85" customWidth="1"/>
    <col min="1032" max="1032" width="15.140625" style="85" customWidth="1"/>
    <col min="1033" max="1033" width="0.85546875" style="85" customWidth="1"/>
    <col min="1034" max="1034" width="15.140625" style="85" customWidth="1"/>
    <col min="1035" max="1035" width="10.28515625" style="85" bestFit="1" customWidth="1"/>
    <col min="1036" max="1036" width="11.42578125" style="85" bestFit="1" customWidth="1"/>
    <col min="1037" max="1037" width="9.140625" style="85"/>
    <col min="1038" max="1038" width="11.42578125" style="85" bestFit="1" customWidth="1"/>
    <col min="1039" max="1280" width="9.140625" style="85"/>
    <col min="1281" max="1281" width="38.5703125" style="85" customWidth="1"/>
    <col min="1282" max="1282" width="5" style="85" customWidth="1"/>
    <col min="1283" max="1283" width="0.85546875" style="85" customWidth="1"/>
    <col min="1284" max="1284" width="15.140625" style="85" customWidth="1"/>
    <col min="1285" max="1285" width="0.85546875" style="85" customWidth="1"/>
    <col min="1286" max="1286" width="15.140625" style="85" customWidth="1"/>
    <col min="1287" max="1287" width="0.85546875" style="85" customWidth="1"/>
    <col min="1288" max="1288" width="15.140625" style="85" customWidth="1"/>
    <col min="1289" max="1289" width="0.85546875" style="85" customWidth="1"/>
    <col min="1290" max="1290" width="15.140625" style="85" customWidth="1"/>
    <col min="1291" max="1291" width="10.28515625" style="85" bestFit="1" customWidth="1"/>
    <col min="1292" max="1292" width="11.42578125" style="85" bestFit="1" customWidth="1"/>
    <col min="1293" max="1293" width="9.140625" style="85"/>
    <col min="1294" max="1294" width="11.42578125" style="85" bestFit="1" customWidth="1"/>
    <col min="1295" max="1536" width="9.140625" style="85"/>
    <col min="1537" max="1537" width="38.5703125" style="85" customWidth="1"/>
    <col min="1538" max="1538" width="5" style="85" customWidth="1"/>
    <col min="1539" max="1539" width="0.85546875" style="85" customWidth="1"/>
    <col min="1540" max="1540" width="15.140625" style="85" customWidth="1"/>
    <col min="1541" max="1541" width="0.85546875" style="85" customWidth="1"/>
    <col min="1542" max="1542" width="15.140625" style="85" customWidth="1"/>
    <col min="1543" max="1543" width="0.85546875" style="85" customWidth="1"/>
    <col min="1544" max="1544" width="15.140625" style="85" customWidth="1"/>
    <col min="1545" max="1545" width="0.85546875" style="85" customWidth="1"/>
    <col min="1546" max="1546" width="15.140625" style="85" customWidth="1"/>
    <col min="1547" max="1547" width="10.28515625" style="85" bestFit="1" customWidth="1"/>
    <col min="1548" max="1548" width="11.42578125" style="85" bestFit="1" customWidth="1"/>
    <col min="1549" max="1549" width="9.140625" style="85"/>
    <col min="1550" max="1550" width="11.42578125" style="85" bestFit="1" customWidth="1"/>
    <col min="1551" max="1792" width="9.140625" style="85"/>
    <col min="1793" max="1793" width="38.5703125" style="85" customWidth="1"/>
    <col min="1794" max="1794" width="5" style="85" customWidth="1"/>
    <col min="1795" max="1795" width="0.85546875" style="85" customWidth="1"/>
    <col min="1796" max="1796" width="15.140625" style="85" customWidth="1"/>
    <col min="1797" max="1797" width="0.85546875" style="85" customWidth="1"/>
    <col min="1798" max="1798" width="15.140625" style="85" customWidth="1"/>
    <col min="1799" max="1799" width="0.85546875" style="85" customWidth="1"/>
    <col min="1800" max="1800" width="15.140625" style="85" customWidth="1"/>
    <col min="1801" max="1801" width="0.85546875" style="85" customWidth="1"/>
    <col min="1802" max="1802" width="15.140625" style="85" customWidth="1"/>
    <col min="1803" max="1803" width="10.28515625" style="85" bestFit="1" customWidth="1"/>
    <col min="1804" max="1804" width="11.42578125" style="85" bestFit="1" customWidth="1"/>
    <col min="1805" max="1805" width="9.140625" style="85"/>
    <col min="1806" max="1806" width="11.42578125" style="85" bestFit="1" customWidth="1"/>
    <col min="1807" max="2048" width="9.140625" style="85"/>
    <col min="2049" max="2049" width="38.5703125" style="85" customWidth="1"/>
    <col min="2050" max="2050" width="5" style="85" customWidth="1"/>
    <col min="2051" max="2051" width="0.85546875" style="85" customWidth="1"/>
    <col min="2052" max="2052" width="15.140625" style="85" customWidth="1"/>
    <col min="2053" max="2053" width="0.85546875" style="85" customWidth="1"/>
    <col min="2054" max="2054" width="15.140625" style="85" customWidth="1"/>
    <col min="2055" max="2055" width="0.85546875" style="85" customWidth="1"/>
    <col min="2056" max="2056" width="15.140625" style="85" customWidth="1"/>
    <col min="2057" max="2057" width="0.85546875" style="85" customWidth="1"/>
    <col min="2058" max="2058" width="15.140625" style="85" customWidth="1"/>
    <col min="2059" max="2059" width="10.28515625" style="85" bestFit="1" customWidth="1"/>
    <col min="2060" max="2060" width="11.42578125" style="85" bestFit="1" customWidth="1"/>
    <col min="2061" max="2061" width="9.140625" style="85"/>
    <col min="2062" max="2062" width="11.42578125" style="85" bestFit="1" customWidth="1"/>
    <col min="2063" max="2304" width="9.140625" style="85"/>
    <col min="2305" max="2305" width="38.5703125" style="85" customWidth="1"/>
    <col min="2306" max="2306" width="5" style="85" customWidth="1"/>
    <col min="2307" max="2307" width="0.85546875" style="85" customWidth="1"/>
    <col min="2308" max="2308" width="15.140625" style="85" customWidth="1"/>
    <col min="2309" max="2309" width="0.85546875" style="85" customWidth="1"/>
    <col min="2310" max="2310" width="15.140625" style="85" customWidth="1"/>
    <col min="2311" max="2311" width="0.85546875" style="85" customWidth="1"/>
    <col min="2312" max="2312" width="15.140625" style="85" customWidth="1"/>
    <col min="2313" max="2313" width="0.85546875" style="85" customWidth="1"/>
    <col min="2314" max="2314" width="15.140625" style="85" customWidth="1"/>
    <col min="2315" max="2315" width="10.28515625" style="85" bestFit="1" customWidth="1"/>
    <col min="2316" max="2316" width="11.42578125" style="85" bestFit="1" customWidth="1"/>
    <col min="2317" max="2317" width="9.140625" style="85"/>
    <col min="2318" max="2318" width="11.42578125" style="85" bestFit="1" customWidth="1"/>
    <col min="2319" max="2560" width="9.140625" style="85"/>
    <col min="2561" max="2561" width="38.5703125" style="85" customWidth="1"/>
    <col min="2562" max="2562" width="5" style="85" customWidth="1"/>
    <col min="2563" max="2563" width="0.85546875" style="85" customWidth="1"/>
    <col min="2564" max="2564" width="15.140625" style="85" customWidth="1"/>
    <col min="2565" max="2565" width="0.85546875" style="85" customWidth="1"/>
    <col min="2566" max="2566" width="15.140625" style="85" customWidth="1"/>
    <col min="2567" max="2567" width="0.85546875" style="85" customWidth="1"/>
    <col min="2568" max="2568" width="15.140625" style="85" customWidth="1"/>
    <col min="2569" max="2569" width="0.85546875" style="85" customWidth="1"/>
    <col min="2570" max="2570" width="15.140625" style="85" customWidth="1"/>
    <col min="2571" max="2571" width="10.28515625" style="85" bestFit="1" customWidth="1"/>
    <col min="2572" max="2572" width="11.42578125" style="85" bestFit="1" customWidth="1"/>
    <col min="2573" max="2573" width="9.140625" style="85"/>
    <col min="2574" max="2574" width="11.42578125" style="85" bestFit="1" customWidth="1"/>
    <col min="2575" max="2816" width="9.140625" style="85"/>
    <col min="2817" max="2817" width="38.5703125" style="85" customWidth="1"/>
    <col min="2818" max="2818" width="5" style="85" customWidth="1"/>
    <col min="2819" max="2819" width="0.85546875" style="85" customWidth="1"/>
    <col min="2820" max="2820" width="15.140625" style="85" customWidth="1"/>
    <col min="2821" max="2821" width="0.85546875" style="85" customWidth="1"/>
    <col min="2822" max="2822" width="15.140625" style="85" customWidth="1"/>
    <col min="2823" max="2823" width="0.85546875" style="85" customWidth="1"/>
    <col min="2824" max="2824" width="15.140625" style="85" customWidth="1"/>
    <col min="2825" max="2825" width="0.85546875" style="85" customWidth="1"/>
    <col min="2826" max="2826" width="15.140625" style="85" customWidth="1"/>
    <col min="2827" max="2827" width="10.28515625" style="85" bestFit="1" customWidth="1"/>
    <col min="2828" max="2828" width="11.42578125" style="85" bestFit="1" customWidth="1"/>
    <col min="2829" max="2829" width="9.140625" style="85"/>
    <col min="2830" max="2830" width="11.42578125" style="85" bestFit="1" customWidth="1"/>
    <col min="2831" max="3072" width="9.140625" style="85"/>
    <col min="3073" max="3073" width="38.5703125" style="85" customWidth="1"/>
    <col min="3074" max="3074" width="5" style="85" customWidth="1"/>
    <col min="3075" max="3075" width="0.85546875" style="85" customWidth="1"/>
    <col min="3076" max="3076" width="15.140625" style="85" customWidth="1"/>
    <col min="3077" max="3077" width="0.85546875" style="85" customWidth="1"/>
    <col min="3078" max="3078" width="15.140625" style="85" customWidth="1"/>
    <col min="3079" max="3079" width="0.85546875" style="85" customWidth="1"/>
    <col min="3080" max="3080" width="15.140625" style="85" customWidth="1"/>
    <col min="3081" max="3081" width="0.85546875" style="85" customWidth="1"/>
    <col min="3082" max="3082" width="15.140625" style="85" customWidth="1"/>
    <col min="3083" max="3083" width="10.28515625" style="85" bestFit="1" customWidth="1"/>
    <col min="3084" max="3084" width="11.42578125" style="85" bestFit="1" customWidth="1"/>
    <col min="3085" max="3085" width="9.140625" style="85"/>
    <col min="3086" max="3086" width="11.42578125" style="85" bestFit="1" customWidth="1"/>
    <col min="3087" max="3328" width="9.140625" style="85"/>
    <col min="3329" max="3329" width="38.5703125" style="85" customWidth="1"/>
    <col min="3330" max="3330" width="5" style="85" customWidth="1"/>
    <col min="3331" max="3331" width="0.85546875" style="85" customWidth="1"/>
    <col min="3332" max="3332" width="15.140625" style="85" customWidth="1"/>
    <col min="3333" max="3333" width="0.85546875" style="85" customWidth="1"/>
    <col min="3334" max="3334" width="15.140625" style="85" customWidth="1"/>
    <col min="3335" max="3335" width="0.85546875" style="85" customWidth="1"/>
    <col min="3336" max="3336" width="15.140625" style="85" customWidth="1"/>
    <col min="3337" max="3337" width="0.85546875" style="85" customWidth="1"/>
    <col min="3338" max="3338" width="15.140625" style="85" customWidth="1"/>
    <col min="3339" max="3339" width="10.28515625" style="85" bestFit="1" customWidth="1"/>
    <col min="3340" max="3340" width="11.42578125" style="85" bestFit="1" customWidth="1"/>
    <col min="3341" max="3341" width="9.140625" style="85"/>
    <col min="3342" max="3342" width="11.42578125" style="85" bestFit="1" customWidth="1"/>
    <col min="3343" max="3584" width="9.140625" style="85"/>
    <col min="3585" max="3585" width="38.5703125" style="85" customWidth="1"/>
    <col min="3586" max="3586" width="5" style="85" customWidth="1"/>
    <col min="3587" max="3587" width="0.85546875" style="85" customWidth="1"/>
    <col min="3588" max="3588" width="15.140625" style="85" customWidth="1"/>
    <col min="3589" max="3589" width="0.85546875" style="85" customWidth="1"/>
    <col min="3590" max="3590" width="15.140625" style="85" customWidth="1"/>
    <col min="3591" max="3591" width="0.85546875" style="85" customWidth="1"/>
    <col min="3592" max="3592" width="15.140625" style="85" customWidth="1"/>
    <col min="3593" max="3593" width="0.85546875" style="85" customWidth="1"/>
    <col min="3594" max="3594" width="15.140625" style="85" customWidth="1"/>
    <col min="3595" max="3595" width="10.28515625" style="85" bestFit="1" customWidth="1"/>
    <col min="3596" max="3596" width="11.42578125" style="85" bestFit="1" customWidth="1"/>
    <col min="3597" max="3597" width="9.140625" style="85"/>
    <col min="3598" max="3598" width="11.42578125" style="85" bestFit="1" customWidth="1"/>
    <col min="3599" max="3840" width="9.140625" style="85"/>
    <col min="3841" max="3841" width="38.5703125" style="85" customWidth="1"/>
    <col min="3842" max="3842" width="5" style="85" customWidth="1"/>
    <col min="3843" max="3843" width="0.85546875" style="85" customWidth="1"/>
    <col min="3844" max="3844" width="15.140625" style="85" customWidth="1"/>
    <col min="3845" max="3845" width="0.85546875" style="85" customWidth="1"/>
    <col min="3846" max="3846" width="15.140625" style="85" customWidth="1"/>
    <col min="3847" max="3847" width="0.85546875" style="85" customWidth="1"/>
    <col min="3848" max="3848" width="15.140625" style="85" customWidth="1"/>
    <col min="3849" max="3849" width="0.85546875" style="85" customWidth="1"/>
    <col min="3850" max="3850" width="15.140625" style="85" customWidth="1"/>
    <col min="3851" max="3851" width="10.28515625" style="85" bestFit="1" customWidth="1"/>
    <col min="3852" max="3852" width="11.42578125" style="85" bestFit="1" customWidth="1"/>
    <col min="3853" max="3853" width="9.140625" style="85"/>
    <col min="3854" max="3854" width="11.42578125" style="85" bestFit="1" customWidth="1"/>
    <col min="3855" max="4096" width="9.140625" style="85"/>
    <col min="4097" max="4097" width="38.5703125" style="85" customWidth="1"/>
    <col min="4098" max="4098" width="5" style="85" customWidth="1"/>
    <col min="4099" max="4099" width="0.85546875" style="85" customWidth="1"/>
    <col min="4100" max="4100" width="15.140625" style="85" customWidth="1"/>
    <col min="4101" max="4101" width="0.85546875" style="85" customWidth="1"/>
    <col min="4102" max="4102" width="15.140625" style="85" customWidth="1"/>
    <col min="4103" max="4103" width="0.85546875" style="85" customWidth="1"/>
    <col min="4104" max="4104" width="15.140625" style="85" customWidth="1"/>
    <col min="4105" max="4105" width="0.85546875" style="85" customWidth="1"/>
    <col min="4106" max="4106" width="15.140625" style="85" customWidth="1"/>
    <col min="4107" max="4107" width="10.28515625" style="85" bestFit="1" customWidth="1"/>
    <col min="4108" max="4108" width="11.42578125" style="85" bestFit="1" customWidth="1"/>
    <col min="4109" max="4109" width="9.140625" style="85"/>
    <col min="4110" max="4110" width="11.42578125" style="85" bestFit="1" customWidth="1"/>
    <col min="4111" max="4352" width="9.140625" style="85"/>
    <col min="4353" max="4353" width="38.5703125" style="85" customWidth="1"/>
    <col min="4354" max="4354" width="5" style="85" customWidth="1"/>
    <col min="4355" max="4355" width="0.85546875" style="85" customWidth="1"/>
    <col min="4356" max="4356" width="15.140625" style="85" customWidth="1"/>
    <col min="4357" max="4357" width="0.85546875" style="85" customWidth="1"/>
    <col min="4358" max="4358" width="15.140625" style="85" customWidth="1"/>
    <col min="4359" max="4359" width="0.85546875" style="85" customWidth="1"/>
    <col min="4360" max="4360" width="15.140625" style="85" customWidth="1"/>
    <col min="4361" max="4361" width="0.85546875" style="85" customWidth="1"/>
    <col min="4362" max="4362" width="15.140625" style="85" customWidth="1"/>
    <col min="4363" max="4363" width="10.28515625" style="85" bestFit="1" customWidth="1"/>
    <col min="4364" max="4364" width="11.42578125" style="85" bestFit="1" customWidth="1"/>
    <col min="4365" max="4365" width="9.140625" style="85"/>
    <col min="4366" max="4366" width="11.42578125" style="85" bestFit="1" customWidth="1"/>
    <col min="4367" max="4608" width="9.140625" style="85"/>
    <col min="4609" max="4609" width="38.5703125" style="85" customWidth="1"/>
    <col min="4610" max="4610" width="5" style="85" customWidth="1"/>
    <col min="4611" max="4611" width="0.85546875" style="85" customWidth="1"/>
    <col min="4612" max="4612" width="15.140625" style="85" customWidth="1"/>
    <col min="4613" max="4613" width="0.85546875" style="85" customWidth="1"/>
    <col min="4614" max="4614" width="15.140625" style="85" customWidth="1"/>
    <col min="4615" max="4615" width="0.85546875" style="85" customWidth="1"/>
    <col min="4616" max="4616" width="15.140625" style="85" customWidth="1"/>
    <col min="4617" max="4617" width="0.85546875" style="85" customWidth="1"/>
    <col min="4618" max="4618" width="15.140625" style="85" customWidth="1"/>
    <col min="4619" max="4619" width="10.28515625" style="85" bestFit="1" customWidth="1"/>
    <col min="4620" max="4620" width="11.42578125" style="85" bestFit="1" customWidth="1"/>
    <col min="4621" max="4621" width="9.140625" style="85"/>
    <col min="4622" max="4622" width="11.42578125" style="85" bestFit="1" customWidth="1"/>
    <col min="4623" max="4864" width="9.140625" style="85"/>
    <col min="4865" max="4865" width="38.5703125" style="85" customWidth="1"/>
    <col min="4866" max="4866" width="5" style="85" customWidth="1"/>
    <col min="4867" max="4867" width="0.85546875" style="85" customWidth="1"/>
    <col min="4868" max="4868" width="15.140625" style="85" customWidth="1"/>
    <col min="4869" max="4869" width="0.85546875" style="85" customWidth="1"/>
    <col min="4870" max="4870" width="15.140625" style="85" customWidth="1"/>
    <col min="4871" max="4871" width="0.85546875" style="85" customWidth="1"/>
    <col min="4872" max="4872" width="15.140625" style="85" customWidth="1"/>
    <col min="4873" max="4873" width="0.85546875" style="85" customWidth="1"/>
    <col min="4874" max="4874" width="15.140625" style="85" customWidth="1"/>
    <col min="4875" max="4875" width="10.28515625" style="85" bestFit="1" customWidth="1"/>
    <col min="4876" max="4876" width="11.42578125" style="85" bestFit="1" customWidth="1"/>
    <col min="4877" max="4877" width="9.140625" style="85"/>
    <col min="4878" max="4878" width="11.42578125" style="85" bestFit="1" customWidth="1"/>
    <col min="4879" max="5120" width="9.140625" style="85"/>
    <col min="5121" max="5121" width="38.5703125" style="85" customWidth="1"/>
    <col min="5122" max="5122" width="5" style="85" customWidth="1"/>
    <col min="5123" max="5123" width="0.85546875" style="85" customWidth="1"/>
    <col min="5124" max="5124" width="15.140625" style="85" customWidth="1"/>
    <col min="5125" max="5125" width="0.85546875" style="85" customWidth="1"/>
    <col min="5126" max="5126" width="15.140625" style="85" customWidth="1"/>
    <col min="5127" max="5127" width="0.85546875" style="85" customWidth="1"/>
    <col min="5128" max="5128" width="15.140625" style="85" customWidth="1"/>
    <col min="5129" max="5129" width="0.85546875" style="85" customWidth="1"/>
    <col min="5130" max="5130" width="15.140625" style="85" customWidth="1"/>
    <col min="5131" max="5131" width="10.28515625" style="85" bestFit="1" customWidth="1"/>
    <col min="5132" max="5132" width="11.42578125" style="85" bestFit="1" customWidth="1"/>
    <col min="5133" max="5133" width="9.140625" style="85"/>
    <col min="5134" max="5134" width="11.42578125" style="85" bestFit="1" customWidth="1"/>
    <col min="5135" max="5376" width="9.140625" style="85"/>
    <col min="5377" max="5377" width="38.5703125" style="85" customWidth="1"/>
    <col min="5378" max="5378" width="5" style="85" customWidth="1"/>
    <col min="5379" max="5379" width="0.85546875" style="85" customWidth="1"/>
    <col min="5380" max="5380" width="15.140625" style="85" customWidth="1"/>
    <col min="5381" max="5381" width="0.85546875" style="85" customWidth="1"/>
    <col min="5382" max="5382" width="15.140625" style="85" customWidth="1"/>
    <col min="5383" max="5383" width="0.85546875" style="85" customWidth="1"/>
    <col min="5384" max="5384" width="15.140625" style="85" customWidth="1"/>
    <col min="5385" max="5385" width="0.85546875" style="85" customWidth="1"/>
    <col min="5386" max="5386" width="15.140625" style="85" customWidth="1"/>
    <col min="5387" max="5387" width="10.28515625" style="85" bestFit="1" customWidth="1"/>
    <col min="5388" max="5388" width="11.42578125" style="85" bestFit="1" customWidth="1"/>
    <col min="5389" max="5389" width="9.140625" style="85"/>
    <col min="5390" max="5390" width="11.42578125" style="85" bestFit="1" customWidth="1"/>
    <col min="5391" max="5632" width="9.140625" style="85"/>
    <col min="5633" max="5633" width="38.5703125" style="85" customWidth="1"/>
    <col min="5634" max="5634" width="5" style="85" customWidth="1"/>
    <col min="5635" max="5635" width="0.85546875" style="85" customWidth="1"/>
    <col min="5636" max="5636" width="15.140625" style="85" customWidth="1"/>
    <col min="5637" max="5637" width="0.85546875" style="85" customWidth="1"/>
    <col min="5638" max="5638" width="15.140625" style="85" customWidth="1"/>
    <col min="5639" max="5639" width="0.85546875" style="85" customWidth="1"/>
    <col min="5640" max="5640" width="15.140625" style="85" customWidth="1"/>
    <col min="5641" max="5641" width="0.85546875" style="85" customWidth="1"/>
    <col min="5642" max="5642" width="15.140625" style="85" customWidth="1"/>
    <col min="5643" max="5643" width="10.28515625" style="85" bestFit="1" customWidth="1"/>
    <col min="5644" max="5644" width="11.42578125" style="85" bestFit="1" customWidth="1"/>
    <col min="5645" max="5645" width="9.140625" style="85"/>
    <col min="5646" max="5646" width="11.42578125" style="85" bestFit="1" customWidth="1"/>
    <col min="5647" max="5888" width="9.140625" style="85"/>
    <col min="5889" max="5889" width="38.5703125" style="85" customWidth="1"/>
    <col min="5890" max="5890" width="5" style="85" customWidth="1"/>
    <col min="5891" max="5891" width="0.85546875" style="85" customWidth="1"/>
    <col min="5892" max="5892" width="15.140625" style="85" customWidth="1"/>
    <col min="5893" max="5893" width="0.85546875" style="85" customWidth="1"/>
    <col min="5894" max="5894" width="15.140625" style="85" customWidth="1"/>
    <col min="5895" max="5895" width="0.85546875" style="85" customWidth="1"/>
    <col min="5896" max="5896" width="15.140625" style="85" customWidth="1"/>
    <col min="5897" max="5897" width="0.85546875" style="85" customWidth="1"/>
    <col min="5898" max="5898" width="15.140625" style="85" customWidth="1"/>
    <col min="5899" max="5899" width="10.28515625" style="85" bestFit="1" customWidth="1"/>
    <col min="5900" max="5900" width="11.42578125" style="85" bestFit="1" customWidth="1"/>
    <col min="5901" max="5901" width="9.140625" style="85"/>
    <col min="5902" max="5902" width="11.42578125" style="85" bestFit="1" customWidth="1"/>
    <col min="5903" max="6144" width="9.140625" style="85"/>
    <col min="6145" max="6145" width="38.5703125" style="85" customWidth="1"/>
    <col min="6146" max="6146" width="5" style="85" customWidth="1"/>
    <col min="6147" max="6147" width="0.85546875" style="85" customWidth="1"/>
    <col min="6148" max="6148" width="15.140625" style="85" customWidth="1"/>
    <col min="6149" max="6149" width="0.85546875" style="85" customWidth="1"/>
    <col min="6150" max="6150" width="15.140625" style="85" customWidth="1"/>
    <col min="6151" max="6151" width="0.85546875" style="85" customWidth="1"/>
    <col min="6152" max="6152" width="15.140625" style="85" customWidth="1"/>
    <col min="6153" max="6153" width="0.85546875" style="85" customWidth="1"/>
    <col min="6154" max="6154" width="15.140625" style="85" customWidth="1"/>
    <col min="6155" max="6155" width="10.28515625" style="85" bestFit="1" customWidth="1"/>
    <col min="6156" max="6156" width="11.42578125" style="85" bestFit="1" customWidth="1"/>
    <col min="6157" max="6157" width="9.140625" style="85"/>
    <col min="6158" max="6158" width="11.42578125" style="85" bestFit="1" customWidth="1"/>
    <col min="6159" max="6400" width="9.140625" style="85"/>
    <col min="6401" max="6401" width="38.5703125" style="85" customWidth="1"/>
    <col min="6402" max="6402" width="5" style="85" customWidth="1"/>
    <col min="6403" max="6403" width="0.85546875" style="85" customWidth="1"/>
    <col min="6404" max="6404" width="15.140625" style="85" customWidth="1"/>
    <col min="6405" max="6405" width="0.85546875" style="85" customWidth="1"/>
    <col min="6406" max="6406" width="15.140625" style="85" customWidth="1"/>
    <col min="6407" max="6407" width="0.85546875" style="85" customWidth="1"/>
    <col min="6408" max="6408" width="15.140625" style="85" customWidth="1"/>
    <col min="6409" max="6409" width="0.85546875" style="85" customWidth="1"/>
    <col min="6410" max="6410" width="15.140625" style="85" customWidth="1"/>
    <col min="6411" max="6411" width="10.28515625" style="85" bestFit="1" customWidth="1"/>
    <col min="6412" max="6412" width="11.42578125" style="85" bestFit="1" customWidth="1"/>
    <col min="6413" max="6413" width="9.140625" style="85"/>
    <col min="6414" max="6414" width="11.42578125" style="85" bestFit="1" customWidth="1"/>
    <col min="6415" max="6656" width="9.140625" style="85"/>
    <col min="6657" max="6657" width="38.5703125" style="85" customWidth="1"/>
    <col min="6658" max="6658" width="5" style="85" customWidth="1"/>
    <col min="6659" max="6659" width="0.85546875" style="85" customWidth="1"/>
    <col min="6660" max="6660" width="15.140625" style="85" customWidth="1"/>
    <col min="6661" max="6661" width="0.85546875" style="85" customWidth="1"/>
    <col min="6662" max="6662" width="15.140625" style="85" customWidth="1"/>
    <col min="6663" max="6663" width="0.85546875" style="85" customWidth="1"/>
    <col min="6664" max="6664" width="15.140625" style="85" customWidth="1"/>
    <col min="6665" max="6665" width="0.85546875" style="85" customWidth="1"/>
    <col min="6666" max="6666" width="15.140625" style="85" customWidth="1"/>
    <col min="6667" max="6667" width="10.28515625" style="85" bestFit="1" customWidth="1"/>
    <col min="6668" max="6668" width="11.42578125" style="85" bestFit="1" customWidth="1"/>
    <col min="6669" max="6669" width="9.140625" style="85"/>
    <col min="6670" max="6670" width="11.42578125" style="85" bestFit="1" customWidth="1"/>
    <col min="6671" max="6912" width="9.140625" style="85"/>
    <col min="6913" max="6913" width="38.5703125" style="85" customWidth="1"/>
    <col min="6914" max="6914" width="5" style="85" customWidth="1"/>
    <col min="6915" max="6915" width="0.85546875" style="85" customWidth="1"/>
    <col min="6916" max="6916" width="15.140625" style="85" customWidth="1"/>
    <col min="6917" max="6917" width="0.85546875" style="85" customWidth="1"/>
    <col min="6918" max="6918" width="15.140625" style="85" customWidth="1"/>
    <col min="6919" max="6919" width="0.85546875" style="85" customWidth="1"/>
    <col min="6920" max="6920" width="15.140625" style="85" customWidth="1"/>
    <col min="6921" max="6921" width="0.85546875" style="85" customWidth="1"/>
    <col min="6922" max="6922" width="15.140625" style="85" customWidth="1"/>
    <col min="6923" max="6923" width="10.28515625" style="85" bestFit="1" customWidth="1"/>
    <col min="6924" max="6924" width="11.42578125" style="85" bestFit="1" customWidth="1"/>
    <col min="6925" max="6925" width="9.140625" style="85"/>
    <col min="6926" max="6926" width="11.42578125" style="85" bestFit="1" customWidth="1"/>
    <col min="6927" max="7168" width="9.140625" style="85"/>
    <col min="7169" max="7169" width="38.5703125" style="85" customWidth="1"/>
    <col min="7170" max="7170" width="5" style="85" customWidth="1"/>
    <col min="7171" max="7171" width="0.85546875" style="85" customWidth="1"/>
    <col min="7172" max="7172" width="15.140625" style="85" customWidth="1"/>
    <col min="7173" max="7173" width="0.85546875" style="85" customWidth="1"/>
    <col min="7174" max="7174" width="15.140625" style="85" customWidth="1"/>
    <col min="7175" max="7175" width="0.85546875" style="85" customWidth="1"/>
    <col min="7176" max="7176" width="15.140625" style="85" customWidth="1"/>
    <col min="7177" max="7177" width="0.85546875" style="85" customWidth="1"/>
    <col min="7178" max="7178" width="15.140625" style="85" customWidth="1"/>
    <col min="7179" max="7179" width="10.28515625" style="85" bestFit="1" customWidth="1"/>
    <col min="7180" max="7180" width="11.42578125" style="85" bestFit="1" customWidth="1"/>
    <col min="7181" max="7181" width="9.140625" style="85"/>
    <col min="7182" max="7182" width="11.42578125" style="85" bestFit="1" customWidth="1"/>
    <col min="7183" max="7424" width="9.140625" style="85"/>
    <col min="7425" max="7425" width="38.5703125" style="85" customWidth="1"/>
    <col min="7426" max="7426" width="5" style="85" customWidth="1"/>
    <col min="7427" max="7427" width="0.85546875" style="85" customWidth="1"/>
    <col min="7428" max="7428" width="15.140625" style="85" customWidth="1"/>
    <col min="7429" max="7429" width="0.85546875" style="85" customWidth="1"/>
    <col min="7430" max="7430" width="15.140625" style="85" customWidth="1"/>
    <col min="7431" max="7431" width="0.85546875" style="85" customWidth="1"/>
    <col min="7432" max="7432" width="15.140625" style="85" customWidth="1"/>
    <col min="7433" max="7433" width="0.85546875" style="85" customWidth="1"/>
    <col min="7434" max="7434" width="15.140625" style="85" customWidth="1"/>
    <col min="7435" max="7435" width="10.28515625" style="85" bestFit="1" customWidth="1"/>
    <col min="7436" max="7436" width="11.42578125" style="85" bestFit="1" customWidth="1"/>
    <col min="7437" max="7437" width="9.140625" style="85"/>
    <col min="7438" max="7438" width="11.42578125" style="85" bestFit="1" customWidth="1"/>
    <col min="7439" max="7680" width="9.140625" style="85"/>
    <col min="7681" max="7681" width="38.5703125" style="85" customWidth="1"/>
    <col min="7682" max="7682" width="5" style="85" customWidth="1"/>
    <col min="7683" max="7683" width="0.85546875" style="85" customWidth="1"/>
    <col min="7684" max="7684" width="15.140625" style="85" customWidth="1"/>
    <col min="7685" max="7685" width="0.85546875" style="85" customWidth="1"/>
    <col min="7686" max="7686" width="15.140625" style="85" customWidth="1"/>
    <col min="7687" max="7687" width="0.85546875" style="85" customWidth="1"/>
    <col min="7688" max="7688" width="15.140625" style="85" customWidth="1"/>
    <col min="7689" max="7689" width="0.85546875" style="85" customWidth="1"/>
    <col min="7690" max="7690" width="15.140625" style="85" customWidth="1"/>
    <col min="7691" max="7691" width="10.28515625" style="85" bestFit="1" customWidth="1"/>
    <col min="7692" max="7692" width="11.42578125" style="85" bestFit="1" customWidth="1"/>
    <col min="7693" max="7693" width="9.140625" style="85"/>
    <col min="7694" max="7694" width="11.42578125" style="85" bestFit="1" customWidth="1"/>
    <col min="7695" max="7936" width="9.140625" style="85"/>
    <col min="7937" max="7937" width="38.5703125" style="85" customWidth="1"/>
    <col min="7938" max="7938" width="5" style="85" customWidth="1"/>
    <col min="7939" max="7939" width="0.85546875" style="85" customWidth="1"/>
    <col min="7940" max="7940" width="15.140625" style="85" customWidth="1"/>
    <col min="7941" max="7941" width="0.85546875" style="85" customWidth="1"/>
    <col min="7942" max="7942" width="15.140625" style="85" customWidth="1"/>
    <col min="7943" max="7943" width="0.85546875" style="85" customWidth="1"/>
    <col min="7944" max="7944" width="15.140625" style="85" customWidth="1"/>
    <col min="7945" max="7945" width="0.85546875" style="85" customWidth="1"/>
    <col min="7946" max="7946" width="15.140625" style="85" customWidth="1"/>
    <col min="7947" max="7947" width="10.28515625" style="85" bestFit="1" customWidth="1"/>
    <col min="7948" max="7948" width="11.42578125" style="85" bestFit="1" customWidth="1"/>
    <col min="7949" max="7949" width="9.140625" style="85"/>
    <col min="7950" max="7950" width="11.42578125" style="85" bestFit="1" customWidth="1"/>
    <col min="7951" max="8192" width="9.140625" style="85"/>
    <col min="8193" max="8193" width="38.5703125" style="85" customWidth="1"/>
    <col min="8194" max="8194" width="5" style="85" customWidth="1"/>
    <col min="8195" max="8195" width="0.85546875" style="85" customWidth="1"/>
    <col min="8196" max="8196" width="15.140625" style="85" customWidth="1"/>
    <col min="8197" max="8197" width="0.85546875" style="85" customWidth="1"/>
    <col min="8198" max="8198" width="15.140625" style="85" customWidth="1"/>
    <col min="8199" max="8199" width="0.85546875" style="85" customWidth="1"/>
    <col min="8200" max="8200" width="15.140625" style="85" customWidth="1"/>
    <col min="8201" max="8201" width="0.85546875" style="85" customWidth="1"/>
    <col min="8202" max="8202" width="15.140625" style="85" customWidth="1"/>
    <col min="8203" max="8203" width="10.28515625" style="85" bestFit="1" customWidth="1"/>
    <col min="8204" max="8204" width="11.42578125" style="85" bestFit="1" customWidth="1"/>
    <col min="8205" max="8205" width="9.140625" style="85"/>
    <col min="8206" max="8206" width="11.42578125" style="85" bestFit="1" customWidth="1"/>
    <col min="8207" max="8448" width="9.140625" style="85"/>
    <col min="8449" max="8449" width="38.5703125" style="85" customWidth="1"/>
    <col min="8450" max="8450" width="5" style="85" customWidth="1"/>
    <col min="8451" max="8451" width="0.85546875" style="85" customWidth="1"/>
    <col min="8452" max="8452" width="15.140625" style="85" customWidth="1"/>
    <col min="8453" max="8453" width="0.85546875" style="85" customWidth="1"/>
    <col min="8454" max="8454" width="15.140625" style="85" customWidth="1"/>
    <col min="8455" max="8455" width="0.85546875" style="85" customWidth="1"/>
    <col min="8456" max="8456" width="15.140625" style="85" customWidth="1"/>
    <col min="8457" max="8457" width="0.85546875" style="85" customWidth="1"/>
    <col min="8458" max="8458" width="15.140625" style="85" customWidth="1"/>
    <col min="8459" max="8459" width="10.28515625" style="85" bestFit="1" customWidth="1"/>
    <col min="8460" max="8460" width="11.42578125" style="85" bestFit="1" customWidth="1"/>
    <col min="8461" max="8461" width="9.140625" style="85"/>
    <col min="8462" max="8462" width="11.42578125" style="85" bestFit="1" customWidth="1"/>
    <col min="8463" max="8704" width="9.140625" style="85"/>
    <col min="8705" max="8705" width="38.5703125" style="85" customWidth="1"/>
    <col min="8706" max="8706" width="5" style="85" customWidth="1"/>
    <col min="8707" max="8707" width="0.85546875" style="85" customWidth="1"/>
    <col min="8708" max="8708" width="15.140625" style="85" customWidth="1"/>
    <col min="8709" max="8709" width="0.85546875" style="85" customWidth="1"/>
    <col min="8710" max="8710" width="15.140625" style="85" customWidth="1"/>
    <col min="8711" max="8711" width="0.85546875" style="85" customWidth="1"/>
    <col min="8712" max="8712" width="15.140625" style="85" customWidth="1"/>
    <col min="8713" max="8713" width="0.85546875" style="85" customWidth="1"/>
    <col min="8714" max="8714" width="15.140625" style="85" customWidth="1"/>
    <col min="8715" max="8715" width="10.28515625" style="85" bestFit="1" customWidth="1"/>
    <col min="8716" max="8716" width="11.42578125" style="85" bestFit="1" customWidth="1"/>
    <col min="8717" max="8717" width="9.140625" style="85"/>
    <col min="8718" max="8718" width="11.42578125" style="85" bestFit="1" customWidth="1"/>
    <col min="8719" max="8960" width="9.140625" style="85"/>
    <col min="8961" max="8961" width="38.5703125" style="85" customWidth="1"/>
    <col min="8962" max="8962" width="5" style="85" customWidth="1"/>
    <col min="8963" max="8963" width="0.85546875" style="85" customWidth="1"/>
    <col min="8964" max="8964" width="15.140625" style="85" customWidth="1"/>
    <col min="8965" max="8965" width="0.85546875" style="85" customWidth="1"/>
    <col min="8966" max="8966" width="15.140625" style="85" customWidth="1"/>
    <col min="8967" max="8967" width="0.85546875" style="85" customWidth="1"/>
    <col min="8968" max="8968" width="15.140625" style="85" customWidth="1"/>
    <col min="8969" max="8969" width="0.85546875" style="85" customWidth="1"/>
    <col min="8970" max="8970" width="15.140625" style="85" customWidth="1"/>
    <col min="8971" max="8971" width="10.28515625" style="85" bestFit="1" customWidth="1"/>
    <col min="8972" max="8972" width="11.42578125" style="85" bestFit="1" customWidth="1"/>
    <col min="8973" max="8973" width="9.140625" style="85"/>
    <col min="8974" max="8974" width="11.42578125" style="85" bestFit="1" customWidth="1"/>
    <col min="8975" max="9216" width="9.140625" style="85"/>
    <col min="9217" max="9217" width="38.5703125" style="85" customWidth="1"/>
    <col min="9218" max="9218" width="5" style="85" customWidth="1"/>
    <col min="9219" max="9219" width="0.85546875" style="85" customWidth="1"/>
    <col min="9220" max="9220" width="15.140625" style="85" customWidth="1"/>
    <col min="9221" max="9221" width="0.85546875" style="85" customWidth="1"/>
    <col min="9222" max="9222" width="15.140625" style="85" customWidth="1"/>
    <col min="9223" max="9223" width="0.85546875" style="85" customWidth="1"/>
    <col min="9224" max="9224" width="15.140625" style="85" customWidth="1"/>
    <col min="9225" max="9225" width="0.85546875" style="85" customWidth="1"/>
    <col min="9226" max="9226" width="15.140625" style="85" customWidth="1"/>
    <col min="9227" max="9227" width="10.28515625" style="85" bestFit="1" customWidth="1"/>
    <col min="9228" max="9228" width="11.42578125" style="85" bestFit="1" customWidth="1"/>
    <col min="9229" max="9229" width="9.140625" style="85"/>
    <col min="9230" max="9230" width="11.42578125" style="85" bestFit="1" customWidth="1"/>
    <col min="9231" max="9472" width="9.140625" style="85"/>
    <col min="9473" max="9473" width="38.5703125" style="85" customWidth="1"/>
    <col min="9474" max="9474" width="5" style="85" customWidth="1"/>
    <col min="9475" max="9475" width="0.85546875" style="85" customWidth="1"/>
    <col min="9476" max="9476" width="15.140625" style="85" customWidth="1"/>
    <col min="9477" max="9477" width="0.85546875" style="85" customWidth="1"/>
    <col min="9478" max="9478" width="15.140625" style="85" customWidth="1"/>
    <col min="9479" max="9479" width="0.85546875" style="85" customWidth="1"/>
    <col min="9480" max="9480" width="15.140625" style="85" customWidth="1"/>
    <col min="9481" max="9481" width="0.85546875" style="85" customWidth="1"/>
    <col min="9482" max="9482" width="15.140625" style="85" customWidth="1"/>
    <col min="9483" max="9483" width="10.28515625" style="85" bestFit="1" customWidth="1"/>
    <col min="9484" max="9484" width="11.42578125" style="85" bestFit="1" customWidth="1"/>
    <col min="9485" max="9485" width="9.140625" style="85"/>
    <col min="9486" max="9486" width="11.42578125" style="85" bestFit="1" customWidth="1"/>
    <col min="9487" max="9728" width="9.140625" style="85"/>
    <col min="9729" max="9729" width="38.5703125" style="85" customWidth="1"/>
    <col min="9730" max="9730" width="5" style="85" customWidth="1"/>
    <col min="9731" max="9731" width="0.85546875" style="85" customWidth="1"/>
    <col min="9732" max="9732" width="15.140625" style="85" customWidth="1"/>
    <col min="9733" max="9733" width="0.85546875" style="85" customWidth="1"/>
    <col min="9734" max="9734" width="15.140625" style="85" customWidth="1"/>
    <col min="9735" max="9735" width="0.85546875" style="85" customWidth="1"/>
    <col min="9736" max="9736" width="15.140625" style="85" customWidth="1"/>
    <col min="9737" max="9737" width="0.85546875" style="85" customWidth="1"/>
    <col min="9738" max="9738" width="15.140625" style="85" customWidth="1"/>
    <col min="9739" max="9739" width="10.28515625" style="85" bestFit="1" customWidth="1"/>
    <col min="9740" max="9740" width="11.42578125" style="85" bestFit="1" customWidth="1"/>
    <col min="9741" max="9741" width="9.140625" style="85"/>
    <col min="9742" max="9742" width="11.42578125" style="85" bestFit="1" customWidth="1"/>
    <col min="9743" max="9984" width="9.140625" style="85"/>
    <col min="9985" max="9985" width="38.5703125" style="85" customWidth="1"/>
    <col min="9986" max="9986" width="5" style="85" customWidth="1"/>
    <col min="9987" max="9987" width="0.85546875" style="85" customWidth="1"/>
    <col min="9988" max="9988" width="15.140625" style="85" customWidth="1"/>
    <col min="9989" max="9989" width="0.85546875" style="85" customWidth="1"/>
    <col min="9990" max="9990" width="15.140625" style="85" customWidth="1"/>
    <col min="9991" max="9991" width="0.85546875" style="85" customWidth="1"/>
    <col min="9992" max="9992" width="15.140625" style="85" customWidth="1"/>
    <col min="9993" max="9993" width="0.85546875" style="85" customWidth="1"/>
    <col min="9994" max="9994" width="15.140625" style="85" customWidth="1"/>
    <col min="9995" max="9995" width="10.28515625" style="85" bestFit="1" customWidth="1"/>
    <col min="9996" max="9996" width="11.42578125" style="85" bestFit="1" customWidth="1"/>
    <col min="9997" max="9997" width="9.140625" style="85"/>
    <col min="9998" max="9998" width="11.42578125" style="85" bestFit="1" customWidth="1"/>
    <col min="9999" max="10240" width="9.140625" style="85"/>
    <col min="10241" max="10241" width="38.5703125" style="85" customWidth="1"/>
    <col min="10242" max="10242" width="5" style="85" customWidth="1"/>
    <col min="10243" max="10243" width="0.85546875" style="85" customWidth="1"/>
    <col min="10244" max="10244" width="15.140625" style="85" customWidth="1"/>
    <col min="10245" max="10245" width="0.85546875" style="85" customWidth="1"/>
    <col min="10246" max="10246" width="15.140625" style="85" customWidth="1"/>
    <col min="10247" max="10247" width="0.85546875" style="85" customWidth="1"/>
    <col min="10248" max="10248" width="15.140625" style="85" customWidth="1"/>
    <col min="10249" max="10249" width="0.85546875" style="85" customWidth="1"/>
    <col min="10250" max="10250" width="15.140625" style="85" customWidth="1"/>
    <col min="10251" max="10251" width="10.28515625" style="85" bestFit="1" customWidth="1"/>
    <col min="10252" max="10252" width="11.42578125" style="85" bestFit="1" customWidth="1"/>
    <col min="10253" max="10253" width="9.140625" style="85"/>
    <col min="10254" max="10254" width="11.42578125" style="85" bestFit="1" customWidth="1"/>
    <col min="10255" max="10496" width="9.140625" style="85"/>
    <col min="10497" max="10497" width="38.5703125" style="85" customWidth="1"/>
    <col min="10498" max="10498" width="5" style="85" customWidth="1"/>
    <col min="10499" max="10499" width="0.85546875" style="85" customWidth="1"/>
    <col min="10500" max="10500" width="15.140625" style="85" customWidth="1"/>
    <col min="10501" max="10501" width="0.85546875" style="85" customWidth="1"/>
    <col min="10502" max="10502" width="15.140625" style="85" customWidth="1"/>
    <col min="10503" max="10503" width="0.85546875" style="85" customWidth="1"/>
    <col min="10504" max="10504" width="15.140625" style="85" customWidth="1"/>
    <col min="10505" max="10505" width="0.85546875" style="85" customWidth="1"/>
    <col min="10506" max="10506" width="15.140625" style="85" customWidth="1"/>
    <col min="10507" max="10507" width="10.28515625" style="85" bestFit="1" customWidth="1"/>
    <col min="10508" max="10508" width="11.42578125" style="85" bestFit="1" customWidth="1"/>
    <col min="10509" max="10509" width="9.140625" style="85"/>
    <col min="10510" max="10510" width="11.42578125" style="85" bestFit="1" customWidth="1"/>
    <col min="10511" max="10752" width="9.140625" style="85"/>
    <col min="10753" max="10753" width="38.5703125" style="85" customWidth="1"/>
    <col min="10754" max="10754" width="5" style="85" customWidth="1"/>
    <col min="10755" max="10755" width="0.85546875" style="85" customWidth="1"/>
    <col min="10756" max="10756" width="15.140625" style="85" customWidth="1"/>
    <col min="10757" max="10757" width="0.85546875" style="85" customWidth="1"/>
    <col min="10758" max="10758" width="15.140625" style="85" customWidth="1"/>
    <col min="10759" max="10759" width="0.85546875" style="85" customWidth="1"/>
    <col min="10760" max="10760" width="15.140625" style="85" customWidth="1"/>
    <col min="10761" max="10761" width="0.85546875" style="85" customWidth="1"/>
    <col min="10762" max="10762" width="15.140625" style="85" customWidth="1"/>
    <col min="10763" max="10763" width="10.28515625" style="85" bestFit="1" customWidth="1"/>
    <col min="10764" max="10764" width="11.42578125" style="85" bestFit="1" customWidth="1"/>
    <col min="10765" max="10765" width="9.140625" style="85"/>
    <col min="10766" max="10766" width="11.42578125" style="85" bestFit="1" customWidth="1"/>
    <col min="10767" max="11008" width="9.140625" style="85"/>
    <col min="11009" max="11009" width="38.5703125" style="85" customWidth="1"/>
    <col min="11010" max="11010" width="5" style="85" customWidth="1"/>
    <col min="11011" max="11011" width="0.85546875" style="85" customWidth="1"/>
    <col min="11012" max="11012" width="15.140625" style="85" customWidth="1"/>
    <col min="11013" max="11013" width="0.85546875" style="85" customWidth="1"/>
    <col min="11014" max="11014" width="15.140625" style="85" customWidth="1"/>
    <col min="11015" max="11015" width="0.85546875" style="85" customWidth="1"/>
    <col min="11016" max="11016" width="15.140625" style="85" customWidth="1"/>
    <col min="11017" max="11017" width="0.85546875" style="85" customWidth="1"/>
    <col min="11018" max="11018" width="15.140625" style="85" customWidth="1"/>
    <col min="11019" max="11019" width="10.28515625" style="85" bestFit="1" customWidth="1"/>
    <col min="11020" max="11020" width="11.42578125" style="85" bestFit="1" customWidth="1"/>
    <col min="11021" max="11021" width="9.140625" style="85"/>
    <col min="11022" max="11022" width="11.42578125" style="85" bestFit="1" customWidth="1"/>
    <col min="11023" max="11264" width="9.140625" style="85"/>
    <col min="11265" max="11265" width="38.5703125" style="85" customWidth="1"/>
    <col min="11266" max="11266" width="5" style="85" customWidth="1"/>
    <col min="11267" max="11267" width="0.85546875" style="85" customWidth="1"/>
    <col min="11268" max="11268" width="15.140625" style="85" customWidth="1"/>
    <col min="11269" max="11269" width="0.85546875" style="85" customWidth="1"/>
    <col min="11270" max="11270" width="15.140625" style="85" customWidth="1"/>
    <col min="11271" max="11271" width="0.85546875" style="85" customWidth="1"/>
    <col min="11272" max="11272" width="15.140625" style="85" customWidth="1"/>
    <col min="11273" max="11273" width="0.85546875" style="85" customWidth="1"/>
    <col min="11274" max="11274" width="15.140625" style="85" customWidth="1"/>
    <col min="11275" max="11275" width="10.28515625" style="85" bestFit="1" customWidth="1"/>
    <col min="11276" max="11276" width="11.42578125" style="85" bestFit="1" customWidth="1"/>
    <col min="11277" max="11277" width="9.140625" style="85"/>
    <col min="11278" max="11278" width="11.42578125" style="85" bestFit="1" customWidth="1"/>
    <col min="11279" max="11520" width="9.140625" style="85"/>
    <col min="11521" max="11521" width="38.5703125" style="85" customWidth="1"/>
    <col min="11522" max="11522" width="5" style="85" customWidth="1"/>
    <col min="11523" max="11523" width="0.85546875" style="85" customWidth="1"/>
    <col min="11524" max="11524" width="15.140625" style="85" customWidth="1"/>
    <col min="11525" max="11525" width="0.85546875" style="85" customWidth="1"/>
    <col min="11526" max="11526" width="15.140625" style="85" customWidth="1"/>
    <col min="11527" max="11527" width="0.85546875" style="85" customWidth="1"/>
    <col min="11528" max="11528" width="15.140625" style="85" customWidth="1"/>
    <col min="11529" max="11529" width="0.85546875" style="85" customWidth="1"/>
    <col min="11530" max="11530" width="15.140625" style="85" customWidth="1"/>
    <col min="11531" max="11531" width="10.28515625" style="85" bestFit="1" customWidth="1"/>
    <col min="11532" max="11532" width="11.42578125" style="85" bestFit="1" customWidth="1"/>
    <col min="11533" max="11533" width="9.140625" style="85"/>
    <col min="11534" max="11534" width="11.42578125" style="85" bestFit="1" customWidth="1"/>
    <col min="11535" max="11776" width="9.140625" style="85"/>
    <col min="11777" max="11777" width="38.5703125" style="85" customWidth="1"/>
    <col min="11778" max="11778" width="5" style="85" customWidth="1"/>
    <col min="11779" max="11779" width="0.85546875" style="85" customWidth="1"/>
    <col min="11780" max="11780" width="15.140625" style="85" customWidth="1"/>
    <col min="11781" max="11781" width="0.85546875" style="85" customWidth="1"/>
    <col min="11782" max="11782" width="15.140625" style="85" customWidth="1"/>
    <col min="11783" max="11783" width="0.85546875" style="85" customWidth="1"/>
    <col min="11784" max="11784" width="15.140625" style="85" customWidth="1"/>
    <col min="11785" max="11785" width="0.85546875" style="85" customWidth="1"/>
    <col min="11786" max="11786" width="15.140625" style="85" customWidth="1"/>
    <col min="11787" max="11787" width="10.28515625" style="85" bestFit="1" customWidth="1"/>
    <col min="11788" max="11788" width="11.42578125" style="85" bestFit="1" customWidth="1"/>
    <col min="11789" max="11789" width="9.140625" style="85"/>
    <col min="11790" max="11790" width="11.42578125" style="85" bestFit="1" customWidth="1"/>
    <col min="11791" max="12032" width="9.140625" style="85"/>
    <col min="12033" max="12033" width="38.5703125" style="85" customWidth="1"/>
    <col min="12034" max="12034" width="5" style="85" customWidth="1"/>
    <col min="12035" max="12035" width="0.85546875" style="85" customWidth="1"/>
    <col min="12036" max="12036" width="15.140625" style="85" customWidth="1"/>
    <col min="12037" max="12037" width="0.85546875" style="85" customWidth="1"/>
    <col min="12038" max="12038" width="15.140625" style="85" customWidth="1"/>
    <col min="12039" max="12039" width="0.85546875" style="85" customWidth="1"/>
    <col min="12040" max="12040" width="15.140625" style="85" customWidth="1"/>
    <col min="12041" max="12041" width="0.85546875" style="85" customWidth="1"/>
    <col min="12042" max="12042" width="15.140625" style="85" customWidth="1"/>
    <col min="12043" max="12043" width="10.28515625" style="85" bestFit="1" customWidth="1"/>
    <col min="12044" max="12044" width="11.42578125" style="85" bestFit="1" customWidth="1"/>
    <col min="12045" max="12045" width="9.140625" style="85"/>
    <col min="12046" max="12046" width="11.42578125" style="85" bestFit="1" customWidth="1"/>
    <col min="12047" max="12288" width="9.140625" style="85"/>
    <col min="12289" max="12289" width="38.5703125" style="85" customWidth="1"/>
    <col min="12290" max="12290" width="5" style="85" customWidth="1"/>
    <col min="12291" max="12291" width="0.85546875" style="85" customWidth="1"/>
    <col min="12292" max="12292" width="15.140625" style="85" customWidth="1"/>
    <col min="12293" max="12293" width="0.85546875" style="85" customWidth="1"/>
    <col min="12294" max="12294" width="15.140625" style="85" customWidth="1"/>
    <col min="12295" max="12295" width="0.85546875" style="85" customWidth="1"/>
    <col min="12296" max="12296" width="15.140625" style="85" customWidth="1"/>
    <col min="12297" max="12297" width="0.85546875" style="85" customWidth="1"/>
    <col min="12298" max="12298" width="15.140625" style="85" customWidth="1"/>
    <col min="12299" max="12299" width="10.28515625" style="85" bestFit="1" customWidth="1"/>
    <col min="12300" max="12300" width="11.42578125" style="85" bestFit="1" customWidth="1"/>
    <col min="12301" max="12301" width="9.140625" style="85"/>
    <col min="12302" max="12302" width="11.42578125" style="85" bestFit="1" customWidth="1"/>
    <col min="12303" max="12544" width="9.140625" style="85"/>
    <col min="12545" max="12545" width="38.5703125" style="85" customWidth="1"/>
    <col min="12546" max="12546" width="5" style="85" customWidth="1"/>
    <col min="12547" max="12547" width="0.85546875" style="85" customWidth="1"/>
    <col min="12548" max="12548" width="15.140625" style="85" customWidth="1"/>
    <col min="12549" max="12549" width="0.85546875" style="85" customWidth="1"/>
    <col min="12550" max="12550" width="15.140625" style="85" customWidth="1"/>
    <col min="12551" max="12551" width="0.85546875" style="85" customWidth="1"/>
    <col min="12552" max="12552" width="15.140625" style="85" customWidth="1"/>
    <col min="12553" max="12553" width="0.85546875" style="85" customWidth="1"/>
    <col min="12554" max="12554" width="15.140625" style="85" customWidth="1"/>
    <col min="12555" max="12555" width="10.28515625" style="85" bestFit="1" customWidth="1"/>
    <col min="12556" max="12556" width="11.42578125" style="85" bestFit="1" customWidth="1"/>
    <col min="12557" max="12557" width="9.140625" style="85"/>
    <col min="12558" max="12558" width="11.42578125" style="85" bestFit="1" customWidth="1"/>
    <col min="12559" max="12800" width="9.140625" style="85"/>
    <col min="12801" max="12801" width="38.5703125" style="85" customWidth="1"/>
    <col min="12802" max="12802" width="5" style="85" customWidth="1"/>
    <col min="12803" max="12803" width="0.85546875" style="85" customWidth="1"/>
    <col min="12804" max="12804" width="15.140625" style="85" customWidth="1"/>
    <col min="12805" max="12805" width="0.85546875" style="85" customWidth="1"/>
    <col min="12806" max="12806" width="15.140625" style="85" customWidth="1"/>
    <col min="12807" max="12807" width="0.85546875" style="85" customWidth="1"/>
    <col min="12808" max="12808" width="15.140625" style="85" customWidth="1"/>
    <col min="12809" max="12809" width="0.85546875" style="85" customWidth="1"/>
    <col min="12810" max="12810" width="15.140625" style="85" customWidth="1"/>
    <col min="12811" max="12811" width="10.28515625" style="85" bestFit="1" customWidth="1"/>
    <col min="12812" max="12812" width="11.42578125" style="85" bestFit="1" customWidth="1"/>
    <col min="12813" max="12813" width="9.140625" style="85"/>
    <col min="12814" max="12814" width="11.42578125" style="85" bestFit="1" customWidth="1"/>
    <col min="12815" max="13056" width="9.140625" style="85"/>
    <col min="13057" max="13057" width="38.5703125" style="85" customWidth="1"/>
    <col min="13058" max="13058" width="5" style="85" customWidth="1"/>
    <col min="13059" max="13059" width="0.85546875" style="85" customWidth="1"/>
    <col min="13060" max="13060" width="15.140625" style="85" customWidth="1"/>
    <col min="13061" max="13061" width="0.85546875" style="85" customWidth="1"/>
    <col min="13062" max="13062" width="15.140625" style="85" customWidth="1"/>
    <col min="13063" max="13063" width="0.85546875" style="85" customWidth="1"/>
    <col min="13064" max="13064" width="15.140625" style="85" customWidth="1"/>
    <col min="13065" max="13065" width="0.85546875" style="85" customWidth="1"/>
    <col min="13066" max="13066" width="15.140625" style="85" customWidth="1"/>
    <col min="13067" max="13067" width="10.28515625" style="85" bestFit="1" customWidth="1"/>
    <col min="13068" max="13068" width="11.42578125" style="85" bestFit="1" customWidth="1"/>
    <col min="13069" max="13069" width="9.140625" style="85"/>
    <col min="13070" max="13070" width="11.42578125" style="85" bestFit="1" customWidth="1"/>
    <col min="13071" max="13312" width="9.140625" style="85"/>
    <col min="13313" max="13313" width="38.5703125" style="85" customWidth="1"/>
    <col min="13314" max="13314" width="5" style="85" customWidth="1"/>
    <col min="13315" max="13315" width="0.85546875" style="85" customWidth="1"/>
    <col min="13316" max="13316" width="15.140625" style="85" customWidth="1"/>
    <col min="13317" max="13317" width="0.85546875" style="85" customWidth="1"/>
    <col min="13318" max="13318" width="15.140625" style="85" customWidth="1"/>
    <col min="13319" max="13319" width="0.85546875" style="85" customWidth="1"/>
    <col min="13320" max="13320" width="15.140625" style="85" customWidth="1"/>
    <col min="13321" max="13321" width="0.85546875" style="85" customWidth="1"/>
    <col min="13322" max="13322" width="15.140625" style="85" customWidth="1"/>
    <col min="13323" max="13323" width="10.28515625" style="85" bestFit="1" customWidth="1"/>
    <col min="13324" max="13324" width="11.42578125" style="85" bestFit="1" customWidth="1"/>
    <col min="13325" max="13325" width="9.140625" style="85"/>
    <col min="13326" max="13326" width="11.42578125" style="85" bestFit="1" customWidth="1"/>
    <col min="13327" max="13568" width="9.140625" style="85"/>
    <col min="13569" max="13569" width="38.5703125" style="85" customWidth="1"/>
    <col min="13570" max="13570" width="5" style="85" customWidth="1"/>
    <col min="13571" max="13571" width="0.85546875" style="85" customWidth="1"/>
    <col min="13572" max="13572" width="15.140625" style="85" customWidth="1"/>
    <col min="13573" max="13573" width="0.85546875" style="85" customWidth="1"/>
    <col min="13574" max="13574" width="15.140625" style="85" customWidth="1"/>
    <col min="13575" max="13575" width="0.85546875" style="85" customWidth="1"/>
    <col min="13576" max="13576" width="15.140625" style="85" customWidth="1"/>
    <col min="13577" max="13577" width="0.85546875" style="85" customWidth="1"/>
    <col min="13578" max="13578" width="15.140625" style="85" customWidth="1"/>
    <col min="13579" max="13579" width="10.28515625" style="85" bestFit="1" customWidth="1"/>
    <col min="13580" max="13580" width="11.42578125" style="85" bestFit="1" customWidth="1"/>
    <col min="13581" max="13581" width="9.140625" style="85"/>
    <col min="13582" max="13582" width="11.42578125" style="85" bestFit="1" customWidth="1"/>
    <col min="13583" max="13824" width="9.140625" style="85"/>
    <col min="13825" max="13825" width="38.5703125" style="85" customWidth="1"/>
    <col min="13826" max="13826" width="5" style="85" customWidth="1"/>
    <col min="13827" max="13827" width="0.85546875" style="85" customWidth="1"/>
    <col min="13828" max="13828" width="15.140625" style="85" customWidth="1"/>
    <col min="13829" max="13829" width="0.85546875" style="85" customWidth="1"/>
    <col min="13830" max="13830" width="15.140625" style="85" customWidth="1"/>
    <col min="13831" max="13831" width="0.85546875" style="85" customWidth="1"/>
    <col min="13832" max="13832" width="15.140625" style="85" customWidth="1"/>
    <col min="13833" max="13833" width="0.85546875" style="85" customWidth="1"/>
    <col min="13834" max="13834" width="15.140625" style="85" customWidth="1"/>
    <col min="13835" max="13835" width="10.28515625" style="85" bestFit="1" customWidth="1"/>
    <col min="13836" max="13836" width="11.42578125" style="85" bestFit="1" customWidth="1"/>
    <col min="13837" max="13837" width="9.140625" style="85"/>
    <col min="13838" max="13838" width="11.42578125" style="85" bestFit="1" customWidth="1"/>
    <col min="13839" max="14080" width="9.140625" style="85"/>
    <col min="14081" max="14081" width="38.5703125" style="85" customWidth="1"/>
    <col min="14082" max="14082" width="5" style="85" customWidth="1"/>
    <col min="14083" max="14083" width="0.85546875" style="85" customWidth="1"/>
    <col min="14084" max="14084" width="15.140625" style="85" customWidth="1"/>
    <col min="14085" max="14085" width="0.85546875" style="85" customWidth="1"/>
    <col min="14086" max="14086" width="15.140625" style="85" customWidth="1"/>
    <col min="14087" max="14087" width="0.85546875" style="85" customWidth="1"/>
    <col min="14088" max="14088" width="15.140625" style="85" customWidth="1"/>
    <col min="14089" max="14089" width="0.85546875" style="85" customWidth="1"/>
    <col min="14090" max="14090" width="15.140625" style="85" customWidth="1"/>
    <col min="14091" max="14091" width="10.28515625" style="85" bestFit="1" customWidth="1"/>
    <col min="14092" max="14092" width="11.42578125" style="85" bestFit="1" customWidth="1"/>
    <col min="14093" max="14093" width="9.140625" style="85"/>
    <col min="14094" max="14094" width="11.42578125" style="85" bestFit="1" customWidth="1"/>
    <col min="14095" max="14336" width="9.140625" style="85"/>
    <col min="14337" max="14337" width="38.5703125" style="85" customWidth="1"/>
    <col min="14338" max="14338" width="5" style="85" customWidth="1"/>
    <col min="14339" max="14339" width="0.85546875" style="85" customWidth="1"/>
    <col min="14340" max="14340" width="15.140625" style="85" customWidth="1"/>
    <col min="14341" max="14341" width="0.85546875" style="85" customWidth="1"/>
    <col min="14342" max="14342" width="15.140625" style="85" customWidth="1"/>
    <col min="14343" max="14343" width="0.85546875" style="85" customWidth="1"/>
    <col min="14344" max="14344" width="15.140625" style="85" customWidth="1"/>
    <col min="14345" max="14345" width="0.85546875" style="85" customWidth="1"/>
    <col min="14346" max="14346" width="15.140625" style="85" customWidth="1"/>
    <col min="14347" max="14347" width="10.28515625" style="85" bestFit="1" customWidth="1"/>
    <col min="14348" max="14348" width="11.42578125" style="85" bestFit="1" customWidth="1"/>
    <col min="14349" max="14349" width="9.140625" style="85"/>
    <col min="14350" max="14350" width="11.42578125" style="85" bestFit="1" customWidth="1"/>
    <col min="14351" max="14592" width="9.140625" style="85"/>
    <col min="14593" max="14593" width="38.5703125" style="85" customWidth="1"/>
    <col min="14594" max="14594" width="5" style="85" customWidth="1"/>
    <col min="14595" max="14595" width="0.85546875" style="85" customWidth="1"/>
    <col min="14596" max="14596" width="15.140625" style="85" customWidth="1"/>
    <col min="14597" max="14597" width="0.85546875" style="85" customWidth="1"/>
    <col min="14598" max="14598" width="15.140625" style="85" customWidth="1"/>
    <col min="14599" max="14599" width="0.85546875" style="85" customWidth="1"/>
    <col min="14600" max="14600" width="15.140625" style="85" customWidth="1"/>
    <col min="14601" max="14601" width="0.85546875" style="85" customWidth="1"/>
    <col min="14602" max="14602" width="15.140625" style="85" customWidth="1"/>
    <col min="14603" max="14603" width="10.28515625" style="85" bestFit="1" customWidth="1"/>
    <col min="14604" max="14604" width="11.42578125" style="85" bestFit="1" customWidth="1"/>
    <col min="14605" max="14605" width="9.140625" style="85"/>
    <col min="14606" max="14606" width="11.42578125" style="85" bestFit="1" customWidth="1"/>
    <col min="14607" max="14848" width="9.140625" style="85"/>
    <col min="14849" max="14849" width="38.5703125" style="85" customWidth="1"/>
    <col min="14850" max="14850" width="5" style="85" customWidth="1"/>
    <col min="14851" max="14851" width="0.85546875" style="85" customWidth="1"/>
    <col min="14852" max="14852" width="15.140625" style="85" customWidth="1"/>
    <col min="14853" max="14853" width="0.85546875" style="85" customWidth="1"/>
    <col min="14854" max="14854" width="15.140625" style="85" customWidth="1"/>
    <col min="14855" max="14855" width="0.85546875" style="85" customWidth="1"/>
    <col min="14856" max="14856" width="15.140625" style="85" customWidth="1"/>
    <col min="14857" max="14857" width="0.85546875" style="85" customWidth="1"/>
    <col min="14858" max="14858" width="15.140625" style="85" customWidth="1"/>
    <col min="14859" max="14859" width="10.28515625" style="85" bestFit="1" customWidth="1"/>
    <col min="14860" max="14860" width="11.42578125" style="85" bestFit="1" customWidth="1"/>
    <col min="14861" max="14861" width="9.140625" style="85"/>
    <col min="14862" max="14862" width="11.42578125" style="85" bestFit="1" customWidth="1"/>
    <col min="14863" max="15104" width="9.140625" style="85"/>
    <col min="15105" max="15105" width="38.5703125" style="85" customWidth="1"/>
    <col min="15106" max="15106" width="5" style="85" customWidth="1"/>
    <col min="15107" max="15107" width="0.85546875" style="85" customWidth="1"/>
    <col min="15108" max="15108" width="15.140625" style="85" customWidth="1"/>
    <col min="15109" max="15109" width="0.85546875" style="85" customWidth="1"/>
    <col min="15110" max="15110" width="15.140625" style="85" customWidth="1"/>
    <col min="15111" max="15111" width="0.85546875" style="85" customWidth="1"/>
    <col min="15112" max="15112" width="15.140625" style="85" customWidth="1"/>
    <col min="15113" max="15113" width="0.85546875" style="85" customWidth="1"/>
    <col min="15114" max="15114" width="15.140625" style="85" customWidth="1"/>
    <col min="15115" max="15115" width="10.28515625" style="85" bestFit="1" customWidth="1"/>
    <col min="15116" max="15116" width="11.42578125" style="85" bestFit="1" customWidth="1"/>
    <col min="15117" max="15117" width="9.140625" style="85"/>
    <col min="15118" max="15118" width="11.42578125" style="85" bestFit="1" customWidth="1"/>
    <col min="15119" max="15360" width="9.140625" style="85"/>
    <col min="15361" max="15361" width="38.5703125" style="85" customWidth="1"/>
    <col min="15362" max="15362" width="5" style="85" customWidth="1"/>
    <col min="15363" max="15363" width="0.85546875" style="85" customWidth="1"/>
    <col min="15364" max="15364" width="15.140625" style="85" customWidth="1"/>
    <col min="15365" max="15365" width="0.85546875" style="85" customWidth="1"/>
    <col min="15366" max="15366" width="15.140625" style="85" customWidth="1"/>
    <col min="15367" max="15367" width="0.85546875" style="85" customWidth="1"/>
    <col min="15368" max="15368" width="15.140625" style="85" customWidth="1"/>
    <col min="15369" max="15369" width="0.85546875" style="85" customWidth="1"/>
    <col min="15370" max="15370" width="15.140625" style="85" customWidth="1"/>
    <col min="15371" max="15371" width="10.28515625" style="85" bestFit="1" customWidth="1"/>
    <col min="15372" max="15372" width="11.42578125" style="85" bestFit="1" customWidth="1"/>
    <col min="15373" max="15373" width="9.140625" style="85"/>
    <col min="15374" max="15374" width="11.42578125" style="85" bestFit="1" customWidth="1"/>
    <col min="15375" max="15616" width="9.140625" style="85"/>
    <col min="15617" max="15617" width="38.5703125" style="85" customWidth="1"/>
    <col min="15618" max="15618" width="5" style="85" customWidth="1"/>
    <col min="15619" max="15619" width="0.85546875" style="85" customWidth="1"/>
    <col min="15620" max="15620" width="15.140625" style="85" customWidth="1"/>
    <col min="15621" max="15621" width="0.85546875" style="85" customWidth="1"/>
    <col min="15622" max="15622" width="15.140625" style="85" customWidth="1"/>
    <col min="15623" max="15623" width="0.85546875" style="85" customWidth="1"/>
    <col min="15624" max="15624" width="15.140625" style="85" customWidth="1"/>
    <col min="15625" max="15625" width="0.85546875" style="85" customWidth="1"/>
    <col min="15626" max="15626" width="15.140625" style="85" customWidth="1"/>
    <col min="15627" max="15627" width="10.28515625" style="85" bestFit="1" customWidth="1"/>
    <col min="15628" max="15628" width="11.42578125" style="85" bestFit="1" customWidth="1"/>
    <col min="15629" max="15629" width="9.140625" style="85"/>
    <col min="15630" max="15630" width="11.42578125" style="85" bestFit="1" customWidth="1"/>
    <col min="15631" max="15872" width="9.140625" style="85"/>
    <col min="15873" max="15873" width="38.5703125" style="85" customWidth="1"/>
    <col min="15874" max="15874" width="5" style="85" customWidth="1"/>
    <col min="15875" max="15875" width="0.85546875" style="85" customWidth="1"/>
    <col min="15876" max="15876" width="15.140625" style="85" customWidth="1"/>
    <col min="15877" max="15877" width="0.85546875" style="85" customWidth="1"/>
    <col min="15878" max="15878" width="15.140625" style="85" customWidth="1"/>
    <col min="15879" max="15879" width="0.85546875" style="85" customWidth="1"/>
    <col min="15880" max="15880" width="15.140625" style="85" customWidth="1"/>
    <col min="15881" max="15881" width="0.85546875" style="85" customWidth="1"/>
    <col min="15882" max="15882" width="15.140625" style="85" customWidth="1"/>
    <col min="15883" max="15883" width="10.28515625" style="85" bestFit="1" customWidth="1"/>
    <col min="15884" max="15884" width="11.42578125" style="85" bestFit="1" customWidth="1"/>
    <col min="15885" max="15885" width="9.140625" style="85"/>
    <col min="15886" max="15886" width="11.42578125" style="85" bestFit="1" customWidth="1"/>
    <col min="15887" max="16128" width="9.140625" style="85"/>
    <col min="16129" max="16129" width="38.5703125" style="85" customWidth="1"/>
    <col min="16130" max="16130" width="5" style="85" customWidth="1"/>
    <col min="16131" max="16131" width="0.85546875" style="85" customWidth="1"/>
    <col min="16132" max="16132" width="15.140625" style="85" customWidth="1"/>
    <col min="16133" max="16133" width="0.85546875" style="85" customWidth="1"/>
    <col min="16134" max="16134" width="15.140625" style="85" customWidth="1"/>
    <col min="16135" max="16135" width="0.85546875" style="85" customWidth="1"/>
    <col min="16136" max="16136" width="15.140625" style="85" customWidth="1"/>
    <col min="16137" max="16137" width="0.85546875" style="85" customWidth="1"/>
    <col min="16138" max="16138" width="15.140625" style="85" customWidth="1"/>
    <col min="16139" max="16139" width="10.28515625" style="85" bestFit="1" customWidth="1"/>
    <col min="16140" max="16140" width="11.42578125" style="85" bestFit="1" customWidth="1"/>
    <col min="16141" max="16141" width="9.140625" style="85"/>
    <col min="16142" max="16142" width="11.42578125" style="85" bestFit="1" customWidth="1"/>
    <col min="16143" max="16384" width="9.140625" style="85"/>
  </cols>
  <sheetData>
    <row r="1" spans="1:16" s="8" customFormat="1" ht="20.25" customHeight="1">
      <c r="A1" s="203" t="s">
        <v>56</v>
      </c>
      <c r="B1" s="7"/>
      <c r="C1" s="7"/>
      <c r="D1" s="7"/>
      <c r="E1" s="7"/>
      <c r="F1" s="7"/>
      <c r="G1" s="7"/>
      <c r="H1" s="7"/>
      <c r="I1" s="7"/>
      <c r="J1" s="7"/>
      <c r="L1" s="96"/>
    </row>
    <row r="2" spans="1:16" s="8" customFormat="1" ht="20.25" customHeight="1">
      <c r="A2" s="238" t="s">
        <v>54</v>
      </c>
      <c r="B2" s="238"/>
      <c r="C2" s="238"/>
      <c r="D2" s="238"/>
      <c r="E2" s="238"/>
      <c r="F2" s="238"/>
      <c r="G2" s="238"/>
      <c r="H2" s="238"/>
      <c r="I2" s="238"/>
      <c r="J2" s="238"/>
    </row>
    <row r="3" spans="1:16" ht="19.5" customHeight="1">
      <c r="B3" s="22"/>
      <c r="C3" s="2"/>
      <c r="D3" s="2"/>
      <c r="E3" s="2"/>
      <c r="F3" s="2"/>
      <c r="G3" s="2"/>
      <c r="H3" s="2"/>
      <c r="I3" s="2"/>
      <c r="J3" s="2"/>
      <c r="K3" s="97"/>
      <c r="L3" s="97"/>
      <c r="M3" s="97"/>
    </row>
    <row r="4" spans="1:16" ht="19.5" customHeight="1">
      <c r="D4" s="239" t="s">
        <v>23</v>
      </c>
      <c r="E4" s="239"/>
      <c r="F4" s="239"/>
      <c r="G4" s="67"/>
      <c r="H4" s="239" t="s">
        <v>25</v>
      </c>
      <c r="I4" s="239"/>
      <c r="J4" s="239"/>
      <c r="K4" s="3"/>
      <c r="L4" s="99"/>
      <c r="M4" s="100"/>
      <c r="N4" s="200"/>
      <c r="O4" s="200"/>
      <c r="P4" s="200"/>
    </row>
    <row r="5" spans="1:16" ht="19.5" customHeight="1">
      <c r="D5" s="239" t="s">
        <v>24</v>
      </c>
      <c r="E5" s="239"/>
      <c r="F5" s="239"/>
      <c r="G5" s="67"/>
      <c r="H5" s="239" t="s">
        <v>24</v>
      </c>
      <c r="I5" s="239"/>
      <c r="J5" s="239"/>
      <c r="K5" s="3"/>
      <c r="L5" s="99"/>
      <c r="M5" s="100"/>
      <c r="N5" s="200"/>
      <c r="O5" s="200"/>
      <c r="P5" s="200"/>
    </row>
    <row r="6" spans="1:16" ht="19.5" customHeight="1">
      <c r="D6" s="241" t="s">
        <v>52</v>
      </c>
      <c r="E6" s="242"/>
      <c r="F6" s="242"/>
      <c r="G6" s="67"/>
      <c r="H6" s="241" t="s">
        <v>52</v>
      </c>
      <c r="I6" s="242"/>
      <c r="J6" s="242"/>
      <c r="K6" s="3"/>
      <c r="L6" s="99"/>
      <c r="M6" s="100"/>
      <c r="N6" s="200"/>
      <c r="O6" s="200"/>
      <c r="P6" s="200"/>
    </row>
    <row r="7" spans="1:16" ht="19.5" customHeight="1">
      <c r="D7" s="243" t="s">
        <v>107</v>
      </c>
      <c r="E7" s="244"/>
      <c r="F7" s="244"/>
      <c r="G7" s="67"/>
      <c r="H7" s="243" t="s">
        <v>107</v>
      </c>
      <c r="I7" s="244"/>
      <c r="J7" s="244"/>
      <c r="K7" s="3"/>
      <c r="L7" s="99"/>
      <c r="M7" s="100"/>
      <c r="N7" s="200"/>
      <c r="O7" s="200"/>
      <c r="P7" s="200"/>
    </row>
    <row r="8" spans="1:16" ht="19.5" customHeight="1">
      <c r="B8" s="31" t="s">
        <v>16</v>
      </c>
      <c r="D8" s="201" t="s">
        <v>104</v>
      </c>
      <c r="E8" s="51"/>
      <c r="F8" s="201" t="s">
        <v>72</v>
      </c>
      <c r="G8" s="51"/>
      <c r="H8" s="201" t="s">
        <v>104</v>
      </c>
      <c r="I8" s="51"/>
      <c r="J8" s="201" t="s">
        <v>72</v>
      </c>
      <c r="K8" s="3"/>
      <c r="L8" s="99"/>
      <c r="M8" s="100"/>
      <c r="N8" s="200"/>
      <c r="O8" s="200"/>
      <c r="P8" s="200"/>
    </row>
    <row r="9" spans="1:16" ht="19.5" customHeight="1">
      <c r="D9" s="240" t="s">
        <v>58</v>
      </c>
      <c r="E9" s="240"/>
      <c r="F9" s="240"/>
      <c r="G9" s="240"/>
      <c r="H9" s="240"/>
      <c r="I9" s="240"/>
      <c r="J9" s="240"/>
      <c r="K9" s="3"/>
      <c r="L9" s="99"/>
      <c r="M9" s="100"/>
      <c r="N9" s="200"/>
      <c r="O9" s="200"/>
      <c r="P9" s="200"/>
    </row>
    <row r="10" spans="1:16" s="91" customFormat="1" ht="19.5" customHeight="1">
      <c r="A10" s="44" t="s">
        <v>135</v>
      </c>
      <c r="B10" s="202">
        <v>7</v>
      </c>
      <c r="C10" s="3"/>
      <c r="D10" s="143">
        <v>556592962</v>
      </c>
      <c r="E10" s="144"/>
      <c r="F10" s="143">
        <v>537875289</v>
      </c>
      <c r="G10" s="144"/>
      <c r="H10" s="143">
        <v>540863958</v>
      </c>
      <c r="I10" s="143"/>
      <c r="J10" s="143">
        <v>536323854</v>
      </c>
      <c r="K10" s="3"/>
      <c r="L10" s="101"/>
      <c r="M10" s="3"/>
      <c r="N10" s="89"/>
      <c r="O10" s="90"/>
      <c r="P10" s="89"/>
    </row>
    <row r="11" spans="1:16" s="91" customFormat="1" ht="19.5" customHeight="1">
      <c r="A11" s="44" t="s">
        <v>136</v>
      </c>
      <c r="B11" s="202"/>
      <c r="C11" s="3"/>
      <c r="D11" s="143">
        <v>-433840200</v>
      </c>
      <c r="E11" s="144"/>
      <c r="F11" s="143">
        <v>-420638167</v>
      </c>
      <c r="G11" s="144"/>
      <c r="H11" s="143">
        <v>-437510118</v>
      </c>
      <c r="I11" s="143"/>
      <c r="J11" s="143">
        <v>-423378283</v>
      </c>
      <c r="K11" s="3"/>
      <c r="L11" s="101"/>
      <c r="M11" s="3"/>
      <c r="N11" s="89"/>
      <c r="O11" s="90"/>
      <c r="P11" s="89"/>
    </row>
    <row r="12" spans="1:16" s="91" customFormat="1" ht="19.5" customHeight="1">
      <c r="A12" s="2" t="s">
        <v>38</v>
      </c>
      <c r="B12" s="202"/>
      <c r="C12" s="3"/>
      <c r="D12" s="145">
        <f>SUM(D10:D11)</f>
        <v>122752762</v>
      </c>
      <c r="E12" s="146"/>
      <c r="F12" s="145">
        <f>SUM(F10:F11)</f>
        <v>117237122</v>
      </c>
      <c r="G12" s="146"/>
      <c r="H12" s="145">
        <f>SUM(H10:H11)</f>
        <v>103353840</v>
      </c>
      <c r="I12" s="148"/>
      <c r="J12" s="145">
        <f>SUM(J10:J11)</f>
        <v>112945571</v>
      </c>
      <c r="K12" s="3"/>
      <c r="L12" s="101"/>
      <c r="M12" s="3"/>
      <c r="N12" s="89"/>
      <c r="O12" s="90"/>
      <c r="P12" s="89"/>
    </row>
    <row r="13" spans="1:16" s="91" customFormat="1" ht="19.5" customHeight="1">
      <c r="A13" s="193" t="s">
        <v>113</v>
      </c>
      <c r="B13" s="202"/>
      <c r="C13" s="3"/>
      <c r="D13" s="148"/>
      <c r="E13" s="146"/>
      <c r="F13" s="148"/>
      <c r="G13" s="146"/>
      <c r="H13" s="148"/>
      <c r="I13" s="148"/>
      <c r="J13" s="148"/>
      <c r="K13" s="3"/>
      <c r="L13" s="101"/>
      <c r="M13" s="3"/>
      <c r="N13" s="89"/>
      <c r="O13" s="90"/>
      <c r="P13" s="89"/>
    </row>
    <row r="14" spans="1:16" s="91" customFormat="1" ht="19.5" customHeight="1">
      <c r="A14" s="44" t="s">
        <v>108</v>
      </c>
      <c r="B14" s="202"/>
      <c r="C14" s="3"/>
      <c r="D14" s="143">
        <v>1089043</v>
      </c>
      <c r="E14" s="143"/>
      <c r="F14" s="143">
        <v>-1533118</v>
      </c>
      <c r="G14" s="143"/>
      <c r="H14" s="143">
        <v>1089043</v>
      </c>
      <c r="I14" s="143"/>
      <c r="J14" s="143">
        <v>-1533118</v>
      </c>
      <c r="K14" s="3"/>
      <c r="L14" s="101"/>
      <c r="M14" s="3"/>
      <c r="N14" s="89"/>
      <c r="O14" s="90"/>
      <c r="P14" s="89"/>
    </row>
    <row r="15" spans="1:16" s="91" customFormat="1" ht="19.5" customHeight="1">
      <c r="A15" s="33" t="s">
        <v>20</v>
      </c>
      <c r="B15" s="202"/>
      <c r="C15" s="3"/>
      <c r="D15" s="143">
        <v>1090470</v>
      </c>
      <c r="E15" s="144"/>
      <c r="F15" s="143">
        <v>1835457</v>
      </c>
      <c r="G15" s="144"/>
      <c r="H15" s="143">
        <v>1723720</v>
      </c>
      <c r="I15" s="143"/>
      <c r="J15" s="143">
        <v>2342968</v>
      </c>
      <c r="K15" s="3"/>
      <c r="L15" s="33"/>
      <c r="M15" s="3"/>
      <c r="N15" s="89"/>
      <c r="O15" s="90"/>
      <c r="P15" s="89"/>
    </row>
    <row r="16" spans="1:16" s="91" customFormat="1" ht="19.5" customHeight="1">
      <c r="A16" s="193" t="s">
        <v>137</v>
      </c>
      <c r="B16" s="202"/>
      <c r="C16" s="3"/>
      <c r="D16" s="143">
        <v>-74258372</v>
      </c>
      <c r="E16" s="143"/>
      <c r="F16" s="143">
        <v>-68684597</v>
      </c>
      <c r="G16" s="143"/>
      <c r="H16" s="143">
        <v>-63998322</v>
      </c>
      <c r="I16" s="143"/>
      <c r="J16" s="143">
        <v>-59283020</v>
      </c>
      <c r="K16" s="3"/>
      <c r="L16" s="101"/>
      <c r="M16" s="3"/>
      <c r="N16" s="89"/>
      <c r="O16" s="90"/>
      <c r="P16" s="89"/>
    </row>
    <row r="17" spans="1:16" s="91" customFormat="1" ht="19.5" customHeight="1">
      <c r="A17" s="33" t="s">
        <v>26</v>
      </c>
      <c r="B17" s="202"/>
      <c r="C17" s="3"/>
      <c r="D17" s="171">
        <v>-19198973</v>
      </c>
      <c r="E17" s="144"/>
      <c r="F17" s="171">
        <v>-17935285</v>
      </c>
      <c r="G17" s="144"/>
      <c r="H17" s="143">
        <v>-15618692</v>
      </c>
      <c r="I17" s="143"/>
      <c r="J17" s="143">
        <v>-14065128</v>
      </c>
      <c r="K17" s="3"/>
      <c r="L17" s="101"/>
      <c r="M17" s="3"/>
      <c r="N17" s="89"/>
      <c r="O17" s="90"/>
      <c r="P17" s="89"/>
    </row>
    <row r="18" spans="1:16" s="91" customFormat="1" ht="19.5" customHeight="1">
      <c r="A18" s="44" t="s">
        <v>61</v>
      </c>
      <c r="B18" s="202"/>
      <c r="C18" s="3"/>
      <c r="D18" s="147">
        <v>-324811</v>
      </c>
      <c r="E18" s="144"/>
      <c r="F18" s="147">
        <v>-90526</v>
      </c>
      <c r="G18" s="144"/>
      <c r="H18" s="147">
        <v>-324811</v>
      </c>
      <c r="I18" s="143"/>
      <c r="J18" s="147">
        <v>-90526</v>
      </c>
      <c r="K18" s="3"/>
      <c r="L18" s="101"/>
      <c r="M18" s="3"/>
      <c r="N18" s="89"/>
      <c r="O18" s="90"/>
      <c r="P18" s="89"/>
    </row>
    <row r="19" spans="1:16" s="65" customFormat="1" ht="19.5" customHeight="1">
      <c r="A19" s="2" t="s">
        <v>68</v>
      </c>
      <c r="B19" s="21"/>
      <c r="C19" s="1"/>
      <c r="D19" s="148">
        <f>SUM(D12:D18)</f>
        <v>31150119</v>
      </c>
      <c r="E19" s="146"/>
      <c r="F19" s="148">
        <f>SUM(F12:F18)</f>
        <v>30829053</v>
      </c>
      <c r="G19" s="146"/>
      <c r="H19" s="148">
        <f>SUM(H12:H18)</f>
        <v>26224778</v>
      </c>
      <c r="I19" s="148"/>
      <c r="J19" s="148">
        <f>SUM(J12:J18)</f>
        <v>40316747</v>
      </c>
      <c r="K19" s="1"/>
      <c r="L19" s="102"/>
      <c r="M19" s="1"/>
      <c r="N19" s="64"/>
      <c r="O19" s="61"/>
      <c r="P19" s="64"/>
    </row>
    <row r="20" spans="1:16" s="91" customFormat="1" ht="19.5" customHeight="1">
      <c r="A20" s="44" t="s">
        <v>91</v>
      </c>
      <c r="B20" s="202"/>
      <c r="C20" s="3"/>
      <c r="D20" s="147">
        <v>-5416393</v>
      </c>
      <c r="E20" s="144"/>
      <c r="F20" s="147">
        <v>-6583033</v>
      </c>
      <c r="G20" s="144"/>
      <c r="H20" s="147">
        <v>-4467972</v>
      </c>
      <c r="I20" s="144"/>
      <c r="J20" s="147">
        <v>-8204716</v>
      </c>
      <c r="K20" s="3"/>
      <c r="L20" s="101"/>
      <c r="M20" s="3"/>
      <c r="N20" s="89"/>
      <c r="O20" s="90"/>
      <c r="P20" s="89"/>
    </row>
    <row r="21" spans="1:16" s="65" customFormat="1" ht="19.5" customHeight="1">
      <c r="A21" s="2" t="s">
        <v>65</v>
      </c>
      <c r="B21" s="21"/>
      <c r="C21" s="1"/>
      <c r="D21" s="149">
        <f>SUM(D19:D20)</f>
        <v>25733726</v>
      </c>
      <c r="E21" s="146"/>
      <c r="F21" s="149">
        <f>SUM(F19:F20)</f>
        <v>24246020</v>
      </c>
      <c r="G21" s="146"/>
      <c r="H21" s="149">
        <f>SUM(H19:H20)</f>
        <v>21756806</v>
      </c>
      <c r="I21" s="148"/>
      <c r="J21" s="149">
        <f>SUM(J19:J20)</f>
        <v>32112031</v>
      </c>
      <c r="K21" s="1"/>
      <c r="L21" s="102"/>
      <c r="M21" s="1"/>
      <c r="N21" s="64"/>
      <c r="O21" s="61"/>
      <c r="P21" s="64"/>
    </row>
    <row r="22" spans="1:16" s="91" customFormat="1" ht="19.5" customHeight="1">
      <c r="A22" s="12"/>
      <c r="B22" s="202"/>
      <c r="C22" s="3"/>
      <c r="D22" s="143"/>
      <c r="E22" s="143"/>
      <c r="F22" s="143"/>
      <c r="G22" s="143"/>
      <c r="H22" s="143"/>
      <c r="I22" s="143"/>
      <c r="J22" s="143"/>
      <c r="K22" s="3"/>
      <c r="L22" s="101"/>
      <c r="M22" s="3"/>
    </row>
    <row r="23" spans="1:16" ht="19.5" customHeight="1">
      <c r="A23" s="2" t="s">
        <v>109</v>
      </c>
      <c r="B23" s="3"/>
      <c r="C23" s="3"/>
      <c r="D23" s="144"/>
      <c r="E23" s="144"/>
      <c r="F23" s="144"/>
      <c r="G23" s="204"/>
      <c r="H23" s="205"/>
      <c r="I23" s="204"/>
      <c r="J23" s="205"/>
    </row>
    <row r="24" spans="1:16" ht="19.5" customHeight="1">
      <c r="A24" s="45" t="s">
        <v>110</v>
      </c>
      <c r="B24" s="3"/>
      <c r="C24" s="3"/>
      <c r="D24" s="174"/>
      <c r="E24" s="174"/>
      <c r="F24" s="174"/>
      <c r="G24" s="175"/>
      <c r="H24" s="174"/>
      <c r="I24" s="175"/>
      <c r="J24" s="174"/>
      <c r="L24" s="206"/>
    </row>
    <row r="25" spans="1:16" ht="19.5" customHeight="1">
      <c r="A25" s="45" t="s">
        <v>138</v>
      </c>
      <c r="B25" s="3"/>
      <c r="C25" s="3"/>
      <c r="D25" s="207" t="s">
        <v>59</v>
      </c>
      <c r="E25" s="152"/>
      <c r="F25" s="207" t="s">
        <v>59</v>
      </c>
      <c r="G25" s="175"/>
      <c r="H25" s="207" t="s">
        <v>59</v>
      </c>
      <c r="I25" s="175"/>
      <c r="J25" s="207" t="s">
        <v>59</v>
      </c>
    </row>
    <row r="26" spans="1:16" ht="19.5" customHeight="1">
      <c r="A26" s="32"/>
      <c r="B26" s="3"/>
      <c r="C26" s="3"/>
      <c r="D26" s="148"/>
      <c r="E26" s="146"/>
      <c r="F26" s="148"/>
      <c r="G26" s="170"/>
      <c r="H26" s="148"/>
      <c r="I26" s="170"/>
      <c r="J26" s="148"/>
    </row>
    <row r="27" spans="1:16" ht="19.5" customHeight="1" thickBot="1">
      <c r="A27" s="32" t="s">
        <v>44</v>
      </c>
      <c r="B27" s="3"/>
      <c r="C27" s="3"/>
      <c r="D27" s="169">
        <f>SUM(D21,D25)</f>
        <v>25733726</v>
      </c>
      <c r="E27" s="146"/>
      <c r="F27" s="169">
        <f>SUM(F21,F25)</f>
        <v>24246020</v>
      </c>
      <c r="G27" s="170"/>
      <c r="H27" s="169">
        <f>SUM(H21,H25)</f>
        <v>21756806</v>
      </c>
      <c r="I27" s="170"/>
      <c r="J27" s="169">
        <f>SUM(J21,J25)</f>
        <v>32112031</v>
      </c>
    </row>
    <row r="28" spans="1:16" ht="19.5" customHeight="1" thickTop="1">
      <c r="A28" s="32"/>
      <c r="B28" s="3"/>
      <c r="C28" s="3"/>
      <c r="D28" s="148"/>
      <c r="E28" s="146"/>
      <c r="F28" s="148"/>
      <c r="G28" s="170"/>
      <c r="H28" s="148"/>
      <c r="I28" s="170"/>
      <c r="J28" s="148"/>
    </row>
    <row r="29" spans="1:16" ht="19.5" customHeight="1">
      <c r="A29" s="12" t="s">
        <v>66</v>
      </c>
      <c r="B29" s="3"/>
      <c r="C29" s="3"/>
      <c r="D29" s="148"/>
      <c r="E29" s="146"/>
      <c r="F29" s="148"/>
      <c r="G29" s="170"/>
      <c r="H29" s="148"/>
      <c r="I29" s="170"/>
      <c r="J29" s="148"/>
    </row>
    <row r="30" spans="1:16" ht="19.5" customHeight="1">
      <c r="A30" s="42" t="s">
        <v>81</v>
      </c>
      <c r="B30" s="3"/>
      <c r="C30" s="3"/>
      <c r="D30" s="174">
        <f>D21</f>
        <v>25733726</v>
      </c>
      <c r="E30" s="175"/>
      <c r="F30" s="174">
        <f>F21</f>
        <v>24246020</v>
      </c>
      <c r="G30" s="175"/>
      <c r="H30" s="174">
        <f>H21</f>
        <v>21756806</v>
      </c>
      <c r="I30" s="175"/>
      <c r="J30" s="174">
        <f>J21</f>
        <v>32112031</v>
      </c>
    </row>
    <row r="31" spans="1:16" ht="19.5" customHeight="1">
      <c r="A31" s="42" t="s">
        <v>60</v>
      </c>
      <c r="B31" s="3"/>
      <c r="C31" s="3"/>
      <c r="D31" s="176" t="s">
        <v>59</v>
      </c>
      <c r="E31" s="178"/>
      <c r="F31" s="176" t="s">
        <v>59</v>
      </c>
      <c r="G31" s="178"/>
      <c r="H31" s="176" t="s">
        <v>59</v>
      </c>
      <c r="I31" s="178"/>
      <c r="J31" s="176" t="s">
        <v>59</v>
      </c>
    </row>
    <row r="32" spans="1:16" ht="19.5" customHeight="1" thickBot="1">
      <c r="A32" s="12" t="s">
        <v>65</v>
      </c>
      <c r="B32" s="3"/>
      <c r="C32" s="3"/>
      <c r="D32" s="173">
        <f>SUM(D30:D31)</f>
        <v>25733726</v>
      </c>
      <c r="E32" s="146"/>
      <c r="F32" s="173">
        <f>SUM(F30:F31)</f>
        <v>24246020</v>
      </c>
      <c r="G32" s="170"/>
      <c r="H32" s="173">
        <f>SUM(H30:H31)</f>
        <v>21756806</v>
      </c>
      <c r="I32" s="170"/>
      <c r="J32" s="173">
        <f>SUM(J30:J31)</f>
        <v>32112031</v>
      </c>
    </row>
    <row r="33" spans="1:13" ht="19.5" customHeight="1" thickTop="1">
      <c r="A33" s="12"/>
      <c r="B33" s="3"/>
      <c r="C33" s="3"/>
      <c r="D33" s="148"/>
      <c r="E33" s="146"/>
      <c r="F33" s="148"/>
      <c r="G33" s="170"/>
      <c r="H33" s="148"/>
      <c r="I33" s="170"/>
      <c r="J33" s="148"/>
    </row>
    <row r="34" spans="1:13" ht="19.5" customHeight="1">
      <c r="A34" s="12" t="s">
        <v>85</v>
      </c>
      <c r="B34" s="3"/>
      <c r="C34" s="3"/>
      <c r="D34" s="148"/>
      <c r="E34" s="146"/>
      <c r="F34" s="148"/>
      <c r="G34" s="170"/>
      <c r="H34" s="148"/>
      <c r="I34" s="170"/>
      <c r="J34" s="148"/>
    </row>
    <row r="35" spans="1:13" ht="19.5" customHeight="1">
      <c r="A35" s="42" t="s">
        <v>81</v>
      </c>
      <c r="B35" s="3"/>
      <c r="C35" s="3"/>
      <c r="D35" s="174">
        <f>D27</f>
        <v>25733726</v>
      </c>
      <c r="E35" s="175"/>
      <c r="F35" s="174">
        <f>F27</f>
        <v>24246020</v>
      </c>
      <c r="G35" s="175"/>
      <c r="H35" s="174">
        <f>H27</f>
        <v>21756806</v>
      </c>
      <c r="I35" s="175"/>
      <c r="J35" s="174">
        <f>J27</f>
        <v>32112031</v>
      </c>
    </row>
    <row r="36" spans="1:13" ht="19.5" customHeight="1">
      <c r="A36" s="42" t="s">
        <v>60</v>
      </c>
      <c r="B36" s="3"/>
      <c r="C36" s="3"/>
      <c r="D36" s="176" t="s">
        <v>59</v>
      </c>
      <c r="E36" s="178"/>
      <c r="F36" s="176" t="s">
        <v>59</v>
      </c>
      <c r="G36" s="178"/>
      <c r="H36" s="176" t="s">
        <v>59</v>
      </c>
      <c r="I36" s="178"/>
      <c r="J36" s="176" t="s">
        <v>59</v>
      </c>
    </row>
    <row r="37" spans="1:13" ht="19.5" customHeight="1" thickBot="1">
      <c r="A37" s="12" t="s">
        <v>44</v>
      </c>
      <c r="B37" s="3"/>
      <c r="C37" s="3"/>
      <c r="D37" s="173">
        <f>SUM(D35:D36)</f>
        <v>25733726</v>
      </c>
      <c r="E37" s="146"/>
      <c r="F37" s="173">
        <f>SUM(F35:F36)</f>
        <v>24246020</v>
      </c>
      <c r="G37" s="170"/>
      <c r="H37" s="173">
        <f>SUM(H35:H36)</f>
        <v>21756806</v>
      </c>
      <c r="I37" s="170"/>
      <c r="J37" s="173">
        <f>SUM(J35:J36)</f>
        <v>32112031</v>
      </c>
    </row>
    <row r="38" spans="1:13" s="91" customFormat="1" ht="19.5" customHeight="1" thickTop="1">
      <c r="A38" s="12"/>
      <c r="B38" s="202"/>
      <c r="C38" s="3"/>
      <c r="D38" s="143"/>
      <c r="E38" s="143"/>
      <c r="F38" s="143"/>
      <c r="G38" s="143"/>
      <c r="H38" s="143"/>
      <c r="I38" s="143"/>
      <c r="J38" s="143"/>
      <c r="K38" s="3"/>
      <c r="L38" s="101"/>
      <c r="M38" s="3"/>
    </row>
    <row r="39" spans="1:13" ht="19.5" customHeight="1" thickBot="1">
      <c r="A39" s="12" t="s">
        <v>111</v>
      </c>
      <c r="B39" s="202">
        <v>8</v>
      </c>
      <c r="C39" s="3"/>
      <c r="D39" s="150">
        <f>+D32/107625000</f>
        <v>0.2391054680603949</v>
      </c>
      <c r="E39" s="148"/>
      <c r="F39" s="150">
        <f>+F32/107625000</f>
        <v>0.22528241579558653</v>
      </c>
      <c r="G39" s="148"/>
      <c r="H39" s="150">
        <f>+H32/107625000</f>
        <v>0.20215383042973287</v>
      </c>
      <c r="I39" s="148"/>
      <c r="J39" s="150">
        <f>+J32/107625000</f>
        <v>0.29836962601626016</v>
      </c>
    </row>
    <row r="40" spans="1:13" ht="20.25" customHeight="1" thickTop="1">
      <c r="A40" s="87"/>
      <c r="B40" s="202"/>
      <c r="C40" s="3"/>
      <c r="D40" s="88"/>
      <c r="E40" s="86"/>
      <c r="F40" s="88"/>
      <c r="G40" s="86"/>
      <c r="H40" s="88"/>
      <c r="I40" s="86"/>
      <c r="J40" s="88"/>
    </row>
    <row r="41" spans="1:13" ht="20.25" customHeight="1">
      <c r="A41" s="203" t="s">
        <v>56</v>
      </c>
      <c r="B41" s="7"/>
      <c r="C41" s="7"/>
      <c r="D41" s="7"/>
      <c r="E41" s="7"/>
      <c r="F41" s="7"/>
      <c r="G41" s="7"/>
      <c r="H41" s="7"/>
      <c r="I41" s="7"/>
      <c r="J41" s="7"/>
      <c r="K41" s="8"/>
      <c r="L41" s="96"/>
    </row>
    <row r="42" spans="1:13" ht="20.25" customHeight="1">
      <c r="A42" s="238" t="s">
        <v>54</v>
      </c>
      <c r="B42" s="238"/>
      <c r="C42" s="238"/>
      <c r="D42" s="238"/>
      <c r="E42" s="238"/>
      <c r="F42" s="238"/>
      <c r="G42" s="238"/>
      <c r="H42" s="238"/>
      <c r="I42" s="238"/>
      <c r="J42" s="238"/>
      <c r="K42" s="8"/>
      <c r="L42" s="8"/>
    </row>
    <row r="43" spans="1:13" ht="20.25" customHeight="1">
      <c r="B43" s="22"/>
      <c r="C43" s="2"/>
      <c r="D43" s="2"/>
      <c r="E43" s="2"/>
      <c r="F43" s="2"/>
      <c r="G43" s="2"/>
      <c r="H43" s="2"/>
      <c r="I43" s="2"/>
      <c r="J43" s="2"/>
      <c r="K43" s="97"/>
      <c r="L43" s="97"/>
    </row>
    <row r="44" spans="1:13" ht="20.25" customHeight="1">
      <c r="D44" s="239" t="s">
        <v>23</v>
      </c>
      <c r="E44" s="239"/>
      <c r="F44" s="239"/>
      <c r="G44" s="67"/>
      <c r="H44" s="239" t="s">
        <v>25</v>
      </c>
      <c r="I44" s="239"/>
      <c r="J44" s="239"/>
      <c r="K44" s="3"/>
      <c r="L44" s="99"/>
    </row>
    <row r="45" spans="1:13" ht="20.25" customHeight="1">
      <c r="D45" s="239" t="s">
        <v>24</v>
      </c>
      <c r="E45" s="239"/>
      <c r="F45" s="239"/>
      <c r="G45" s="67"/>
      <c r="H45" s="239" t="s">
        <v>24</v>
      </c>
      <c r="I45" s="239"/>
      <c r="J45" s="239"/>
      <c r="K45" s="3"/>
      <c r="L45" s="99"/>
    </row>
    <row r="46" spans="1:13" ht="20.25" customHeight="1">
      <c r="D46" s="241" t="s">
        <v>112</v>
      </c>
      <c r="E46" s="242"/>
      <c r="F46" s="242"/>
      <c r="G46" s="67"/>
      <c r="H46" s="241" t="s">
        <v>112</v>
      </c>
      <c r="I46" s="242"/>
      <c r="J46" s="242"/>
      <c r="K46" s="3"/>
      <c r="L46" s="99"/>
    </row>
    <row r="47" spans="1:13" ht="20.25" customHeight="1">
      <c r="D47" s="243" t="s">
        <v>107</v>
      </c>
      <c r="E47" s="244"/>
      <c r="F47" s="244"/>
      <c r="G47" s="67"/>
      <c r="H47" s="243" t="s">
        <v>107</v>
      </c>
      <c r="I47" s="244"/>
      <c r="J47" s="244"/>
      <c r="K47" s="3"/>
      <c r="L47" s="99"/>
    </row>
    <row r="48" spans="1:13" ht="20.25" customHeight="1">
      <c r="B48" s="31" t="s">
        <v>16</v>
      </c>
      <c r="D48" s="201" t="s">
        <v>104</v>
      </c>
      <c r="E48" s="51"/>
      <c r="F48" s="201" t="s">
        <v>72</v>
      </c>
      <c r="G48" s="51"/>
      <c r="H48" s="201" t="s">
        <v>104</v>
      </c>
      <c r="I48" s="51"/>
      <c r="J48" s="201" t="s">
        <v>72</v>
      </c>
      <c r="K48" s="3"/>
      <c r="L48" s="99"/>
    </row>
    <row r="49" spans="1:12" ht="20.25" customHeight="1">
      <c r="D49" s="240" t="s">
        <v>58</v>
      </c>
      <c r="E49" s="240"/>
      <c r="F49" s="240"/>
      <c r="G49" s="240"/>
      <c r="H49" s="240"/>
      <c r="I49" s="240"/>
      <c r="J49" s="240"/>
      <c r="K49" s="3"/>
      <c r="L49" s="99"/>
    </row>
    <row r="50" spans="1:12" ht="20.25" customHeight="1">
      <c r="A50" s="44" t="s">
        <v>135</v>
      </c>
      <c r="B50" s="202">
        <v>7</v>
      </c>
      <c r="C50" s="3"/>
      <c r="D50" s="143">
        <v>1197334732</v>
      </c>
      <c r="E50" s="144"/>
      <c r="F50" s="143">
        <v>1136701323</v>
      </c>
      <c r="G50" s="144"/>
      <c r="H50" s="143">
        <v>1168665019</v>
      </c>
      <c r="I50" s="143"/>
      <c r="J50" s="143">
        <v>1106576771</v>
      </c>
      <c r="K50" s="3"/>
      <c r="L50" s="101"/>
    </row>
    <row r="51" spans="1:12" ht="20.25" customHeight="1">
      <c r="A51" s="44" t="s">
        <v>136</v>
      </c>
      <c r="B51" s="202"/>
      <c r="C51" s="3"/>
      <c r="D51" s="174">
        <v>-926051622</v>
      </c>
      <c r="E51" s="144"/>
      <c r="F51" s="143">
        <v>-893221679</v>
      </c>
      <c r="G51" s="144"/>
      <c r="H51" s="143">
        <v>-935143277</v>
      </c>
      <c r="I51" s="143"/>
      <c r="J51" s="143">
        <v>-889727172</v>
      </c>
      <c r="K51" s="3"/>
      <c r="L51" s="101"/>
    </row>
    <row r="52" spans="1:12" ht="20.25" customHeight="1">
      <c r="A52" s="2" t="s">
        <v>38</v>
      </c>
      <c r="B52" s="202"/>
      <c r="C52" s="3"/>
      <c r="D52" s="145">
        <f>SUM(D50:D51)</f>
        <v>271283110</v>
      </c>
      <c r="E52" s="146"/>
      <c r="F52" s="145">
        <f>SUM(F50:F51)</f>
        <v>243479644</v>
      </c>
      <c r="G52" s="146"/>
      <c r="H52" s="145">
        <f>SUM(H50:H51)</f>
        <v>233521742</v>
      </c>
      <c r="I52" s="148"/>
      <c r="J52" s="145">
        <f>SUM(J50:J51)</f>
        <v>216849599</v>
      </c>
      <c r="K52" s="3"/>
      <c r="L52" s="101"/>
    </row>
    <row r="53" spans="1:12" ht="20.25" customHeight="1">
      <c r="A53" s="44" t="s">
        <v>113</v>
      </c>
      <c r="B53" s="202"/>
      <c r="C53" s="3"/>
      <c r="D53" s="85"/>
      <c r="E53" s="85"/>
      <c r="F53" s="85"/>
      <c r="G53" s="85"/>
      <c r="H53" s="85"/>
      <c r="I53" s="85"/>
      <c r="J53" s="85"/>
      <c r="K53" s="3"/>
      <c r="L53" s="101"/>
    </row>
    <row r="54" spans="1:12" ht="20.25" customHeight="1">
      <c r="A54" s="44" t="s">
        <v>108</v>
      </c>
      <c r="B54" s="202"/>
      <c r="C54" s="3"/>
      <c r="D54" s="174">
        <v>-151423</v>
      </c>
      <c r="E54" s="144"/>
      <c r="F54" s="143">
        <v>6482793</v>
      </c>
      <c r="G54" s="144"/>
      <c r="H54" s="143">
        <v>-151423</v>
      </c>
      <c r="I54" s="143"/>
      <c r="J54" s="143">
        <v>6482793</v>
      </c>
      <c r="K54" s="3"/>
      <c r="L54" s="101"/>
    </row>
    <row r="55" spans="1:12" ht="20.25" customHeight="1">
      <c r="A55" s="33" t="s">
        <v>20</v>
      </c>
      <c r="B55" s="202"/>
      <c r="C55" s="3"/>
      <c r="D55" s="143">
        <v>3757529</v>
      </c>
      <c r="E55" s="143"/>
      <c r="F55" s="143">
        <v>7884423</v>
      </c>
      <c r="G55" s="143"/>
      <c r="H55" s="143">
        <v>4618398</v>
      </c>
      <c r="I55" s="143"/>
      <c r="J55" s="143">
        <v>8182332</v>
      </c>
      <c r="K55" s="208"/>
      <c r="L55" s="101"/>
    </row>
    <row r="56" spans="1:12" ht="20.25" customHeight="1">
      <c r="A56" s="33" t="s">
        <v>137</v>
      </c>
      <c r="B56" s="202"/>
      <c r="C56" s="3"/>
      <c r="D56" s="143">
        <v>-153948190</v>
      </c>
      <c r="E56" s="143"/>
      <c r="F56" s="143">
        <v>-137490380</v>
      </c>
      <c r="G56" s="143"/>
      <c r="H56" s="143">
        <v>-135044183</v>
      </c>
      <c r="I56" s="143"/>
      <c r="J56" s="143">
        <v>-117611684</v>
      </c>
      <c r="K56" s="3"/>
      <c r="L56" s="101"/>
    </row>
    <row r="57" spans="1:12" ht="20.25" customHeight="1">
      <c r="A57" s="33" t="s">
        <v>26</v>
      </c>
      <c r="B57" s="202"/>
      <c r="C57" s="3"/>
      <c r="D57" s="171">
        <v>-41583537</v>
      </c>
      <c r="E57" s="144"/>
      <c r="F57" s="171">
        <v>-40957617</v>
      </c>
      <c r="G57" s="144"/>
      <c r="H57" s="143">
        <v>-34813705</v>
      </c>
      <c r="I57" s="143"/>
      <c r="J57" s="143">
        <v>-33205735</v>
      </c>
      <c r="K57" s="3"/>
      <c r="L57" s="101"/>
    </row>
    <row r="58" spans="1:12" ht="20.25" customHeight="1">
      <c r="A58" s="44" t="s">
        <v>61</v>
      </c>
      <c r="B58" s="202"/>
      <c r="C58" s="3"/>
      <c r="D58" s="147">
        <v>-462080</v>
      </c>
      <c r="E58" s="144"/>
      <c r="F58" s="147">
        <v>-224052</v>
      </c>
      <c r="G58" s="144"/>
      <c r="H58" s="147">
        <v>-462080</v>
      </c>
      <c r="I58" s="143"/>
      <c r="J58" s="147">
        <v>-224052</v>
      </c>
      <c r="K58" s="3"/>
      <c r="L58" s="101"/>
    </row>
    <row r="59" spans="1:12" ht="20.25" customHeight="1">
      <c r="A59" s="2" t="s">
        <v>68</v>
      </c>
      <c r="B59" s="21"/>
      <c r="C59" s="1"/>
      <c r="D59" s="148">
        <f>SUM(D52:D58)</f>
        <v>78895409</v>
      </c>
      <c r="E59" s="146"/>
      <c r="F59" s="148">
        <f>SUM(F52:F58)</f>
        <v>79174811</v>
      </c>
      <c r="G59" s="146"/>
      <c r="H59" s="148">
        <f>SUM(H52:H58)</f>
        <v>67668749</v>
      </c>
      <c r="I59" s="148"/>
      <c r="J59" s="148">
        <f>SUM(J52:J58)</f>
        <v>80473253</v>
      </c>
      <c r="K59" s="1"/>
      <c r="L59" s="102"/>
    </row>
    <row r="60" spans="1:12" ht="20.25" customHeight="1">
      <c r="A60" s="44" t="s">
        <v>91</v>
      </c>
      <c r="B60" s="202"/>
      <c r="C60" s="3"/>
      <c r="D60" s="147">
        <v>-15847298</v>
      </c>
      <c r="E60" s="144"/>
      <c r="F60" s="147">
        <v>-16042897</v>
      </c>
      <c r="G60" s="144"/>
      <c r="H60" s="147">
        <v>-13626920</v>
      </c>
      <c r="I60" s="144"/>
      <c r="J60" s="147">
        <v>-16016769</v>
      </c>
      <c r="K60" s="174"/>
      <c r="L60" s="101"/>
    </row>
    <row r="61" spans="1:12" ht="20.25" customHeight="1">
      <c r="A61" s="2" t="s">
        <v>65</v>
      </c>
      <c r="B61" s="21"/>
      <c r="C61" s="1"/>
      <c r="D61" s="149">
        <f>SUM(D59:D60)</f>
        <v>63048111</v>
      </c>
      <c r="E61" s="146"/>
      <c r="F61" s="149">
        <f>SUM(F59:F60)</f>
        <v>63131914</v>
      </c>
      <c r="G61" s="146"/>
      <c r="H61" s="149">
        <f>SUM(H59:H60)</f>
        <v>54041829</v>
      </c>
      <c r="I61" s="148"/>
      <c r="J61" s="149">
        <f>SUM(J59:J60)</f>
        <v>64456484</v>
      </c>
      <c r="K61" s="1"/>
      <c r="L61" s="102"/>
    </row>
    <row r="62" spans="1:12" ht="20.25" customHeight="1">
      <c r="A62" s="12"/>
      <c r="B62" s="202"/>
      <c r="C62" s="3"/>
      <c r="D62" s="143"/>
      <c r="E62" s="143"/>
      <c r="F62" s="143"/>
      <c r="G62" s="143"/>
      <c r="H62" s="143"/>
      <c r="I62" s="143"/>
      <c r="J62" s="143"/>
      <c r="K62" s="208"/>
      <c r="L62" s="101"/>
    </row>
    <row r="63" spans="1:12" ht="20.25" customHeight="1">
      <c r="A63" s="2" t="s">
        <v>109</v>
      </c>
      <c r="B63" s="3"/>
      <c r="C63" s="3"/>
      <c r="D63" s="144"/>
      <c r="E63" s="144"/>
      <c r="F63" s="144"/>
      <c r="G63" s="204"/>
      <c r="H63" s="205"/>
      <c r="I63" s="204"/>
      <c r="J63" s="205"/>
    </row>
    <row r="64" spans="1:12" ht="20.25" customHeight="1">
      <c r="A64" s="45" t="s">
        <v>110</v>
      </c>
      <c r="B64" s="47"/>
      <c r="C64" s="47"/>
      <c r="D64" s="174"/>
      <c r="E64" s="174"/>
      <c r="F64" s="174"/>
      <c r="G64" s="175"/>
      <c r="H64" s="174"/>
      <c r="I64" s="175"/>
      <c r="J64" s="174"/>
      <c r="L64" s="206"/>
    </row>
    <row r="65" spans="1:12" ht="20.25" customHeight="1">
      <c r="A65" s="45" t="s">
        <v>138</v>
      </c>
      <c r="B65" s="47"/>
      <c r="C65" s="47"/>
      <c r="D65" s="197" t="s">
        <v>59</v>
      </c>
      <c r="E65" s="152"/>
      <c r="F65" s="197" t="s">
        <v>59</v>
      </c>
      <c r="G65" s="153"/>
      <c r="H65" s="197" t="s">
        <v>59</v>
      </c>
      <c r="I65" s="175"/>
      <c r="J65" s="197" t="s">
        <v>59</v>
      </c>
    </row>
    <row r="66" spans="1:12" ht="20.25" customHeight="1">
      <c r="A66" s="32"/>
      <c r="B66" s="3"/>
      <c r="C66" s="3"/>
      <c r="D66" s="148"/>
      <c r="E66" s="146"/>
      <c r="F66" s="148"/>
      <c r="G66" s="170"/>
      <c r="H66" s="148"/>
      <c r="I66" s="170"/>
      <c r="J66" s="148"/>
    </row>
    <row r="67" spans="1:12" ht="20.25" customHeight="1" thickBot="1">
      <c r="A67" s="32" t="s">
        <v>44</v>
      </c>
      <c r="B67" s="3"/>
      <c r="C67" s="3"/>
      <c r="D67" s="169">
        <f>SUM(D61,D65)</f>
        <v>63048111</v>
      </c>
      <c r="E67" s="146"/>
      <c r="F67" s="169">
        <f>SUM(F61,F65)</f>
        <v>63131914</v>
      </c>
      <c r="G67" s="170"/>
      <c r="H67" s="169">
        <f>SUM(H61,H65)</f>
        <v>54041829</v>
      </c>
      <c r="I67" s="170"/>
      <c r="J67" s="169">
        <f>SUM(J61,J65)</f>
        <v>64456484</v>
      </c>
    </row>
    <row r="68" spans="1:12" ht="20.25" customHeight="1" thickTop="1">
      <c r="A68" s="32"/>
      <c r="B68" s="3"/>
      <c r="C68" s="3"/>
      <c r="D68" s="148"/>
      <c r="E68" s="146"/>
      <c r="F68" s="148"/>
      <c r="G68" s="170"/>
      <c r="H68" s="148"/>
      <c r="I68" s="170"/>
      <c r="J68" s="148"/>
    </row>
    <row r="69" spans="1:12" ht="20.25" customHeight="1">
      <c r="A69" s="12" t="s">
        <v>66</v>
      </c>
      <c r="B69" s="3"/>
      <c r="C69" s="3"/>
      <c r="D69" s="148"/>
      <c r="E69" s="146"/>
      <c r="F69" s="148"/>
      <c r="G69" s="170"/>
      <c r="H69" s="148"/>
      <c r="I69" s="170"/>
      <c r="J69" s="148"/>
    </row>
    <row r="70" spans="1:12" ht="20.25" customHeight="1">
      <c r="A70" s="42" t="s">
        <v>81</v>
      </c>
      <c r="B70" s="3"/>
      <c r="C70" s="3"/>
      <c r="D70" s="174">
        <f>D61</f>
        <v>63048111</v>
      </c>
      <c r="E70" s="175"/>
      <c r="F70" s="174">
        <f>F61</f>
        <v>63131914</v>
      </c>
      <c r="G70" s="175"/>
      <c r="H70" s="174">
        <f>H61</f>
        <v>54041829</v>
      </c>
      <c r="I70" s="175"/>
      <c r="J70" s="174">
        <f>J61</f>
        <v>64456484</v>
      </c>
    </row>
    <row r="71" spans="1:12" ht="20.25" customHeight="1">
      <c r="A71" s="42" t="s">
        <v>60</v>
      </c>
      <c r="B71" s="3"/>
      <c r="C71" s="3"/>
      <c r="D71" s="176" t="s">
        <v>59</v>
      </c>
      <c r="E71" s="178"/>
      <c r="F71" s="176" t="s">
        <v>59</v>
      </c>
      <c r="G71" s="178"/>
      <c r="H71" s="176" t="s">
        <v>59</v>
      </c>
      <c r="I71" s="178"/>
      <c r="J71" s="176" t="s">
        <v>59</v>
      </c>
    </row>
    <row r="72" spans="1:12" ht="20.25" customHeight="1" thickBot="1">
      <c r="A72" s="12" t="s">
        <v>65</v>
      </c>
      <c r="B72" s="3"/>
      <c r="C72" s="3"/>
      <c r="D72" s="173">
        <f>SUM(D70:D71)</f>
        <v>63048111</v>
      </c>
      <c r="E72" s="146"/>
      <c r="F72" s="173">
        <f>SUM(F70:F71)</f>
        <v>63131914</v>
      </c>
      <c r="G72" s="170"/>
      <c r="H72" s="173">
        <f>SUM(H70:H71)</f>
        <v>54041829</v>
      </c>
      <c r="I72" s="170"/>
      <c r="J72" s="173">
        <f>SUM(J70:J71)</f>
        <v>64456484</v>
      </c>
    </row>
    <row r="73" spans="1:12" ht="20.25" customHeight="1" thickTop="1">
      <c r="A73" s="12"/>
      <c r="B73" s="3"/>
      <c r="C73" s="3"/>
      <c r="D73" s="148"/>
      <c r="E73" s="146"/>
      <c r="F73" s="148"/>
      <c r="G73" s="170"/>
      <c r="H73" s="148"/>
      <c r="I73" s="170"/>
      <c r="J73" s="148"/>
    </row>
    <row r="74" spans="1:12" ht="20.25" customHeight="1">
      <c r="A74" s="12" t="s">
        <v>85</v>
      </c>
      <c r="B74" s="3"/>
      <c r="C74" s="3"/>
      <c r="D74" s="148"/>
      <c r="E74" s="146"/>
      <c r="F74" s="148"/>
      <c r="G74" s="170"/>
      <c r="H74" s="148"/>
      <c r="I74" s="170"/>
      <c r="J74" s="148"/>
    </row>
    <row r="75" spans="1:12" ht="20.25" customHeight="1">
      <c r="A75" s="42" t="s">
        <v>81</v>
      </c>
      <c r="B75" s="3"/>
      <c r="C75" s="3"/>
      <c r="D75" s="174">
        <f>D67</f>
        <v>63048111</v>
      </c>
      <c r="E75" s="175"/>
      <c r="F75" s="174">
        <f>F67</f>
        <v>63131914</v>
      </c>
      <c r="G75" s="175"/>
      <c r="H75" s="174">
        <f>H67</f>
        <v>54041829</v>
      </c>
      <c r="I75" s="175"/>
      <c r="J75" s="174">
        <f>J67</f>
        <v>64456484</v>
      </c>
    </row>
    <row r="76" spans="1:12" ht="20.25" customHeight="1">
      <c r="A76" s="42" t="s">
        <v>60</v>
      </c>
      <c r="B76" s="3"/>
      <c r="C76" s="3"/>
      <c r="D76" s="176" t="s">
        <v>59</v>
      </c>
      <c r="E76" s="178"/>
      <c r="F76" s="176" t="s">
        <v>59</v>
      </c>
      <c r="G76" s="178"/>
      <c r="H76" s="176" t="s">
        <v>59</v>
      </c>
      <c r="I76" s="178"/>
      <c r="J76" s="176" t="s">
        <v>59</v>
      </c>
    </row>
    <row r="77" spans="1:12" ht="20.25" customHeight="1" thickBot="1">
      <c r="A77" s="12" t="s">
        <v>44</v>
      </c>
      <c r="B77" s="3"/>
      <c r="C77" s="3"/>
      <c r="D77" s="173">
        <f>SUM(D75:D76)</f>
        <v>63048111</v>
      </c>
      <c r="E77" s="146"/>
      <c r="F77" s="173">
        <f>SUM(F75:F76)</f>
        <v>63131914</v>
      </c>
      <c r="G77" s="170"/>
      <c r="H77" s="173">
        <f>SUM(H75:H76)</f>
        <v>54041829</v>
      </c>
      <c r="I77" s="170"/>
      <c r="J77" s="173">
        <f>SUM(J75:J76)</f>
        <v>64456484</v>
      </c>
    </row>
    <row r="78" spans="1:12" ht="20.25" customHeight="1" thickTop="1">
      <c r="A78" s="12"/>
      <c r="B78" s="202"/>
      <c r="C78" s="3"/>
      <c r="D78" s="143"/>
      <c r="E78" s="143"/>
      <c r="F78" s="143"/>
      <c r="G78" s="143"/>
      <c r="H78" s="143"/>
      <c r="I78" s="143"/>
      <c r="J78" s="143"/>
      <c r="K78" s="3"/>
      <c r="L78" s="101"/>
    </row>
    <row r="79" spans="1:12" ht="20.25" customHeight="1" thickBot="1">
      <c r="A79" s="12" t="s">
        <v>69</v>
      </c>
      <c r="B79" s="202">
        <v>8</v>
      </c>
      <c r="C79" s="3"/>
      <c r="D79" s="150">
        <f>+D72/107625000</f>
        <v>0.58581287804878046</v>
      </c>
      <c r="E79" s="148"/>
      <c r="F79" s="150">
        <f>+F72/107625000</f>
        <v>0.58659153542392561</v>
      </c>
      <c r="G79" s="148"/>
      <c r="H79" s="150">
        <f>+H72/107625000</f>
        <v>0.50213081533101045</v>
      </c>
      <c r="I79" s="148"/>
      <c r="J79" s="150">
        <f>+J72/107625000</f>
        <v>0.59889880603948897</v>
      </c>
    </row>
    <row r="80" spans="1:12" ht="20.25" customHeight="1" thickTop="1">
      <c r="E80" s="104"/>
      <c r="G80" s="104"/>
      <c r="I80" s="104"/>
    </row>
    <row r="81" spans="5:9" ht="20.25" customHeight="1">
      <c r="E81" s="104"/>
      <c r="G81" s="104"/>
      <c r="I81" s="104"/>
    </row>
    <row r="82" spans="5:9" ht="20.25" customHeight="1">
      <c r="E82" s="104"/>
      <c r="G82" s="104"/>
      <c r="I82" s="104"/>
    </row>
    <row r="83" spans="5:9" ht="20.25" customHeight="1">
      <c r="E83" s="104"/>
      <c r="G83" s="104"/>
      <c r="I83" s="104"/>
    </row>
    <row r="84" spans="5:9" ht="20.25" customHeight="1">
      <c r="E84" s="104"/>
      <c r="G84" s="104"/>
      <c r="I84" s="104"/>
    </row>
    <row r="85" spans="5:9" ht="20.25" customHeight="1">
      <c r="E85" s="104"/>
      <c r="G85" s="104"/>
      <c r="I85" s="104"/>
    </row>
    <row r="86" spans="5:9" ht="20.25" customHeight="1">
      <c r="E86" s="104"/>
      <c r="G86" s="104"/>
      <c r="I86" s="104"/>
    </row>
    <row r="87" spans="5:9" ht="20.25" customHeight="1">
      <c r="E87" s="104"/>
      <c r="G87" s="104"/>
      <c r="I87" s="104"/>
    </row>
    <row r="88" spans="5:9" ht="20.25" customHeight="1">
      <c r="E88" s="104"/>
      <c r="G88" s="104"/>
      <c r="I88" s="104"/>
    </row>
    <row r="89" spans="5:9" ht="20.25" customHeight="1">
      <c r="E89" s="104"/>
      <c r="G89" s="104"/>
      <c r="I89" s="104"/>
    </row>
    <row r="90" spans="5:9" ht="20.25" customHeight="1">
      <c r="E90" s="104"/>
      <c r="G90" s="104"/>
      <c r="I90" s="104"/>
    </row>
    <row r="91" spans="5:9" ht="20.25" customHeight="1">
      <c r="E91" s="104"/>
      <c r="G91" s="104"/>
      <c r="I91" s="104"/>
    </row>
    <row r="92" spans="5:9" ht="20.25" customHeight="1">
      <c r="E92" s="104"/>
      <c r="G92" s="104"/>
      <c r="I92" s="104"/>
    </row>
    <row r="93" spans="5:9" ht="20.25" customHeight="1">
      <c r="E93" s="104"/>
      <c r="G93" s="104"/>
      <c r="I93" s="104"/>
    </row>
    <row r="94" spans="5:9" ht="20.25" customHeight="1">
      <c r="E94" s="104"/>
      <c r="G94" s="104"/>
      <c r="I94" s="104"/>
    </row>
    <row r="95" spans="5:9" ht="20.25" customHeight="1">
      <c r="E95" s="104"/>
      <c r="G95" s="104"/>
      <c r="I95" s="104"/>
    </row>
    <row r="96" spans="5:9" ht="20.25" customHeight="1">
      <c r="E96" s="104"/>
      <c r="G96" s="104"/>
      <c r="I96" s="104"/>
    </row>
    <row r="97" spans="5:9" ht="20.25" customHeight="1">
      <c r="E97" s="104"/>
      <c r="G97" s="104"/>
      <c r="I97" s="104"/>
    </row>
    <row r="98" spans="5:9" ht="20.25" customHeight="1">
      <c r="E98" s="104"/>
      <c r="G98" s="104"/>
      <c r="I98" s="104"/>
    </row>
    <row r="99" spans="5:9" ht="20.25" customHeight="1">
      <c r="E99" s="104"/>
      <c r="G99" s="104"/>
      <c r="I99" s="104"/>
    </row>
    <row r="100" spans="5:9" ht="20.25" customHeight="1">
      <c r="E100" s="104"/>
      <c r="G100" s="104"/>
      <c r="I100" s="104"/>
    </row>
    <row r="101" spans="5:9" ht="20.25" customHeight="1">
      <c r="E101" s="104"/>
      <c r="G101" s="104"/>
      <c r="I101" s="104"/>
    </row>
    <row r="102" spans="5:9" ht="20.25" customHeight="1">
      <c r="E102" s="104"/>
      <c r="G102" s="104"/>
      <c r="I102" s="104"/>
    </row>
    <row r="103" spans="5:9" ht="20.25" customHeight="1">
      <c r="E103" s="104"/>
      <c r="G103" s="104"/>
      <c r="I103" s="104"/>
    </row>
    <row r="104" spans="5:9" ht="20.25" customHeight="1">
      <c r="E104" s="104"/>
      <c r="G104" s="104"/>
      <c r="I104" s="104"/>
    </row>
    <row r="105" spans="5:9" ht="20.25" customHeight="1">
      <c r="E105" s="104"/>
      <c r="G105" s="104"/>
      <c r="I105" s="104"/>
    </row>
    <row r="106" spans="5:9" ht="20.25" customHeight="1">
      <c r="E106" s="104"/>
      <c r="G106" s="104"/>
      <c r="I106" s="104"/>
    </row>
    <row r="107" spans="5:9" ht="20.25" customHeight="1">
      <c r="E107" s="104"/>
      <c r="G107" s="104"/>
      <c r="I107" s="104"/>
    </row>
    <row r="108" spans="5:9" ht="20.25" customHeight="1">
      <c r="E108" s="104"/>
      <c r="G108" s="104"/>
      <c r="I108" s="104"/>
    </row>
    <row r="109" spans="5:9" ht="20.25" customHeight="1">
      <c r="E109" s="104"/>
      <c r="G109" s="104"/>
      <c r="I109" s="104"/>
    </row>
    <row r="110" spans="5:9" ht="20.25" customHeight="1">
      <c r="E110" s="104"/>
      <c r="G110" s="104"/>
      <c r="I110" s="104"/>
    </row>
    <row r="111" spans="5:9" ht="20.25" customHeight="1">
      <c r="E111" s="104"/>
      <c r="G111" s="104"/>
      <c r="I111" s="104"/>
    </row>
    <row r="112" spans="5:9" ht="20.25" customHeight="1">
      <c r="E112" s="104"/>
      <c r="G112" s="104"/>
      <c r="I112" s="104"/>
    </row>
    <row r="113" spans="5:9" ht="20.25" customHeight="1">
      <c r="E113" s="104"/>
      <c r="G113" s="104"/>
      <c r="I113" s="104"/>
    </row>
    <row r="114" spans="5:9" ht="20.25" customHeight="1">
      <c r="E114" s="104"/>
      <c r="G114" s="104"/>
      <c r="I114" s="104"/>
    </row>
    <row r="115" spans="5:9" ht="20.25" customHeight="1">
      <c r="E115" s="104"/>
      <c r="G115" s="104"/>
      <c r="I115" s="104"/>
    </row>
    <row r="116" spans="5:9" ht="20.25" customHeight="1">
      <c r="E116" s="104"/>
      <c r="G116" s="104"/>
      <c r="I116" s="104"/>
    </row>
    <row r="117" spans="5:9" ht="20.25" customHeight="1">
      <c r="E117" s="104"/>
      <c r="G117" s="104"/>
      <c r="I117" s="104"/>
    </row>
    <row r="118" spans="5:9" ht="20.25" customHeight="1">
      <c r="E118" s="104"/>
      <c r="G118" s="104"/>
      <c r="I118" s="104"/>
    </row>
    <row r="119" spans="5:9" ht="20.25" customHeight="1">
      <c r="E119" s="104"/>
      <c r="G119" s="104"/>
      <c r="I119" s="104"/>
    </row>
    <row r="120" spans="5:9" ht="20.25" customHeight="1">
      <c r="E120" s="104"/>
      <c r="G120" s="104"/>
      <c r="I120" s="104"/>
    </row>
    <row r="121" spans="5:9" ht="20.25" customHeight="1">
      <c r="E121" s="104"/>
      <c r="G121" s="104"/>
      <c r="I121" s="104"/>
    </row>
    <row r="122" spans="5:9" ht="20.25" customHeight="1">
      <c r="E122" s="104"/>
      <c r="G122" s="104"/>
      <c r="I122" s="104"/>
    </row>
    <row r="123" spans="5:9" ht="20.25" customHeight="1">
      <c r="E123" s="104"/>
      <c r="G123" s="104"/>
      <c r="I123" s="104"/>
    </row>
    <row r="124" spans="5:9" ht="20.25" customHeight="1">
      <c r="E124" s="104"/>
      <c r="G124" s="104"/>
      <c r="I124" s="104"/>
    </row>
    <row r="125" spans="5:9" ht="20.25" customHeight="1">
      <c r="E125" s="104"/>
      <c r="G125" s="104"/>
      <c r="I125" s="104"/>
    </row>
    <row r="126" spans="5:9" ht="20.25" customHeight="1">
      <c r="E126" s="104"/>
      <c r="G126" s="104"/>
      <c r="I126" s="104"/>
    </row>
    <row r="127" spans="5:9" ht="20.25" customHeight="1">
      <c r="E127" s="104"/>
      <c r="G127" s="104"/>
      <c r="I127" s="104"/>
    </row>
    <row r="128" spans="5:9" ht="20.25" customHeight="1">
      <c r="E128" s="104"/>
      <c r="G128" s="104"/>
      <c r="I128" s="104"/>
    </row>
    <row r="129" spans="5:9" ht="20.25" customHeight="1">
      <c r="E129" s="104"/>
      <c r="G129" s="104"/>
      <c r="I129" s="104"/>
    </row>
    <row r="130" spans="5:9" ht="20.25" customHeight="1">
      <c r="E130" s="104"/>
      <c r="G130" s="104"/>
      <c r="I130" s="104"/>
    </row>
    <row r="131" spans="5:9" ht="20.25" customHeight="1">
      <c r="E131" s="104"/>
      <c r="G131" s="104"/>
      <c r="I131" s="104"/>
    </row>
    <row r="132" spans="5:9" ht="20.25" customHeight="1">
      <c r="E132" s="104"/>
      <c r="G132" s="104"/>
      <c r="I132" s="104"/>
    </row>
    <row r="133" spans="5:9" ht="20.25" customHeight="1">
      <c r="E133" s="104"/>
      <c r="G133" s="104"/>
      <c r="I133" s="104"/>
    </row>
    <row r="134" spans="5:9" ht="20.25" customHeight="1">
      <c r="E134" s="104"/>
      <c r="G134" s="104"/>
      <c r="I134" s="104"/>
    </row>
    <row r="135" spans="5:9" ht="20.25" customHeight="1">
      <c r="E135" s="104"/>
      <c r="G135" s="104"/>
      <c r="I135" s="104"/>
    </row>
    <row r="136" spans="5:9" ht="20.25" customHeight="1">
      <c r="E136" s="104"/>
      <c r="G136" s="104"/>
      <c r="I136" s="104"/>
    </row>
    <row r="137" spans="5:9" ht="20.25" customHeight="1">
      <c r="E137" s="104"/>
      <c r="G137" s="104"/>
      <c r="I137" s="104"/>
    </row>
    <row r="138" spans="5:9" ht="20.25" customHeight="1">
      <c r="E138" s="104"/>
      <c r="G138" s="104"/>
      <c r="I138" s="104"/>
    </row>
    <row r="139" spans="5:9" ht="20.25" customHeight="1">
      <c r="E139" s="104"/>
      <c r="G139" s="104"/>
      <c r="I139" s="104"/>
    </row>
    <row r="140" spans="5:9" ht="20.25" customHeight="1">
      <c r="E140" s="104"/>
      <c r="G140" s="104"/>
      <c r="I140" s="104"/>
    </row>
    <row r="141" spans="5:9" ht="20.25" customHeight="1">
      <c r="E141" s="104"/>
      <c r="G141" s="104"/>
      <c r="I141" s="104"/>
    </row>
    <row r="142" spans="5:9" ht="20.25" customHeight="1">
      <c r="E142" s="104"/>
      <c r="G142" s="104"/>
      <c r="I142" s="104"/>
    </row>
    <row r="143" spans="5:9" ht="20.25" customHeight="1">
      <c r="E143" s="104"/>
      <c r="G143" s="104"/>
      <c r="I143" s="104"/>
    </row>
    <row r="144" spans="5:9" ht="20.25" customHeight="1">
      <c r="E144" s="104"/>
      <c r="G144" s="104"/>
      <c r="I144" s="104"/>
    </row>
    <row r="145" spans="5:9" ht="20.25" customHeight="1">
      <c r="E145" s="104"/>
      <c r="G145" s="104"/>
      <c r="I145" s="104"/>
    </row>
    <row r="146" spans="5:9" ht="20.25" customHeight="1">
      <c r="E146" s="104"/>
      <c r="G146" s="104"/>
      <c r="I146" s="104"/>
    </row>
    <row r="147" spans="5:9" ht="20.25" customHeight="1">
      <c r="E147" s="104"/>
      <c r="G147" s="104"/>
      <c r="I147" s="104"/>
    </row>
    <row r="148" spans="5:9" ht="20.25" customHeight="1">
      <c r="E148" s="104"/>
      <c r="G148" s="104"/>
      <c r="I148" s="104"/>
    </row>
    <row r="149" spans="5:9" ht="20.25" customHeight="1">
      <c r="E149" s="104"/>
      <c r="G149" s="104"/>
      <c r="I149" s="104"/>
    </row>
    <row r="150" spans="5:9" ht="20.25" customHeight="1">
      <c r="E150" s="104"/>
      <c r="G150" s="104"/>
      <c r="I150" s="104"/>
    </row>
    <row r="151" spans="5:9" ht="20.25" customHeight="1">
      <c r="E151" s="104"/>
      <c r="G151" s="104"/>
      <c r="I151" s="104"/>
    </row>
    <row r="152" spans="5:9" ht="20.25" customHeight="1">
      <c r="E152" s="104"/>
      <c r="G152" s="104"/>
      <c r="I152" s="104"/>
    </row>
    <row r="153" spans="5:9" ht="20.25" customHeight="1">
      <c r="E153" s="104"/>
      <c r="G153" s="104"/>
      <c r="I153" s="104"/>
    </row>
    <row r="154" spans="5:9" ht="20.25" customHeight="1">
      <c r="E154" s="104"/>
      <c r="G154" s="104"/>
      <c r="I154" s="104"/>
    </row>
    <row r="155" spans="5:9" ht="20.25" customHeight="1">
      <c r="E155" s="104"/>
      <c r="G155" s="104"/>
      <c r="I155" s="104"/>
    </row>
    <row r="156" spans="5:9" ht="20.25" customHeight="1">
      <c r="E156" s="104"/>
      <c r="G156" s="104"/>
      <c r="I156" s="104"/>
    </row>
    <row r="157" spans="5:9" ht="20.25" customHeight="1">
      <c r="E157" s="104"/>
      <c r="G157" s="104"/>
      <c r="I157" s="104"/>
    </row>
    <row r="158" spans="5:9" ht="20.25" customHeight="1">
      <c r="E158" s="104"/>
      <c r="G158" s="104"/>
      <c r="I158" s="104"/>
    </row>
    <row r="159" spans="5:9" ht="20.25" customHeight="1">
      <c r="E159" s="104"/>
      <c r="G159" s="104"/>
      <c r="I159" s="104"/>
    </row>
    <row r="160" spans="5:9" ht="20.25" customHeight="1">
      <c r="E160" s="104"/>
      <c r="G160" s="104"/>
      <c r="I160" s="104"/>
    </row>
    <row r="161" spans="5:9" ht="20.25" customHeight="1">
      <c r="E161" s="104"/>
      <c r="G161" s="104"/>
      <c r="I161" s="104"/>
    </row>
    <row r="162" spans="5:9" ht="20.25" customHeight="1">
      <c r="E162" s="104"/>
      <c r="G162" s="104"/>
      <c r="I162" s="104"/>
    </row>
    <row r="163" spans="5:9" ht="20.25" customHeight="1">
      <c r="E163" s="104"/>
      <c r="G163" s="104"/>
      <c r="I163" s="104"/>
    </row>
    <row r="164" spans="5:9" ht="20.25" customHeight="1">
      <c r="E164" s="104"/>
      <c r="G164" s="104"/>
      <c r="I164" s="104"/>
    </row>
    <row r="165" spans="5:9" ht="20.25" customHeight="1">
      <c r="E165" s="104"/>
      <c r="G165" s="104"/>
      <c r="I165" s="104"/>
    </row>
    <row r="166" spans="5:9" ht="20.25" customHeight="1">
      <c r="E166" s="104"/>
      <c r="G166" s="104"/>
      <c r="I166" s="104"/>
    </row>
    <row r="167" spans="5:9" ht="20.25" customHeight="1">
      <c r="E167" s="104"/>
      <c r="G167" s="104"/>
      <c r="I167" s="104"/>
    </row>
    <row r="168" spans="5:9" ht="20.25" customHeight="1">
      <c r="E168" s="104"/>
      <c r="G168" s="104"/>
      <c r="I168" s="104"/>
    </row>
    <row r="169" spans="5:9" ht="20.25" customHeight="1">
      <c r="E169" s="104"/>
      <c r="G169" s="104"/>
      <c r="I169" s="104"/>
    </row>
    <row r="170" spans="5:9" ht="20.25" customHeight="1">
      <c r="E170" s="104"/>
      <c r="G170" s="104"/>
      <c r="I170" s="104"/>
    </row>
    <row r="171" spans="5:9" ht="20.25" customHeight="1">
      <c r="E171" s="104"/>
      <c r="G171" s="104"/>
      <c r="I171" s="104"/>
    </row>
    <row r="172" spans="5:9" ht="20.25" customHeight="1">
      <c r="E172" s="104"/>
      <c r="G172" s="104"/>
      <c r="I172" s="104"/>
    </row>
    <row r="173" spans="5:9" ht="20.25" customHeight="1">
      <c r="E173" s="104"/>
      <c r="G173" s="104"/>
      <c r="I173" s="104"/>
    </row>
    <row r="174" spans="5:9" ht="20.25" customHeight="1">
      <c r="E174" s="104"/>
      <c r="G174" s="104"/>
      <c r="I174" s="104"/>
    </row>
    <row r="175" spans="5:9" ht="20.25" customHeight="1">
      <c r="E175" s="104"/>
      <c r="G175" s="104"/>
      <c r="I175" s="104"/>
    </row>
    <row r="176" spans="5:9" ht="20.25" customHeight="1">
      <c r="E176" s="104"/>
      <c r="G176" s="104"/>
      <c r="I176" s="104"/>
    </row>
    <row r="177" spans="5:9" ht="20.25" customHeight="1">
      <c r="E177" s="104"/>
      <c r="G177" s="104"/>
      <c r="I177" s="104"/>
    </row>
    <row r="178" spans="5:9" ht="20.25" customHeight="1">
      <c r="E178" s="104"/>
      <c r="G178" s="104"/>
      <c r="I178" s="104"/>
    </row>
    <row r="179" spans="5:9" ht="20.25" customHeight="1">
      <c r="E179" s="104"/>
      <c r="G179" s="104"/>
      <c r="I179" s="104"/>
    </row>
    <row r="180" spans="5:9" ht="20.25" customHeight="1">
      <c r="E180" s="104"/>
      <c r="G180" s="104"/>
      <c r="I180" s="104"/>
    </row>
    <row r="181" spans="5:9" ht="20.25" customHeight="1">
      <c r="E181" s="104"/>
      <c r="G181" s="104"/>
      <c r="I181" s="104"/>
    </row>
    <row r="182" spans="5:9" ht="20.25" customHeight="1">
      <c r="E182" s="104"/>
      <c r="G182" s="104"/>
      <c r="I182" s="104"/>
    </row>
    <row r="183" spans="5:9" ht="20.25" customHeight="1">
      <c r="E183" s="104"/>
      <c r="G183" s="104"/>
      <c r="I183" s="104"/>
    </row>
    <row r="184" spans="5:9" ht="20.25" customHeight="1">
      <c r="E184" s="104"/>
      <c r="G184" s="104"/>
      <c r="I184" s="104"/>
    </row>
    <row r="185" spans="5:9" ht="20.25" customHeight="1">
      <c r="E185" s="104"/>
      <c r="G185" s="104"/>
      <c r="I185" s="104"/>
    </row>
    <row r="186" spans="5:9" ht="20.25" customHeight="1">
      <c r="E186" s="104"/>
      <c r="G186" s="104"/>
      <c r="I186" s="104"/>
    </row>
    <row r="187" spans="5:9" ht="20.25" customHeight="1">
      <c r="E187" s="104"/>
      <c r="G187" s="104"/>
      <c r="I187" s="104"/>
    </row>
    <row r="188" spans="5:9" ht="20.25" customHeight="1">
      <c r="E188" s="104"/>
      <c r="G188" s="104"/>
      <c r="I188" s="104"/>
    </row>
    <row r="189" spans="5:9" ht="20.25" customHeight="1">
      <c r="E189" s="104"/>
      <c r="G189" s="104"/>
      <c r="I189" s="104"/>
    </row>
    <row r="190" spans="5:9" ht="20.25" customHeight="1">
      <c r="E190" s="104"/>
      <c r="G190" s="104"/>
      <c r="I190" s="104"/>
    </row>
    <row r="191" spans="5:9" ht="20.25" customHeight="1">
      <c r="E191" s="104"/>
      <c r="G191" s="104"/>
      <c r="I191" s="104"/>
    </row>
    <row r="192" spans="5:9" ht="20.25" customHeight="1">
      <c r="E192" s="104"/>
      <c r="G192" s="104"/>
      <c r="I192" s="104"/>
    </row>
    <row r="193" spans="5:9" ht="20.25" customHeight="1">
      <c r="E193" s="104"/>
      <c r="G193" s="104"/>
      <c r="I193" s="104"/>
    </row>
    <row r="194" spans="5:9" ht="20.25" customHeight="1">
      <c r="E194" s="104"/>
      <c r="G194" s="104"/>
      <c r="I194" s="104"/>
    </row>
    <row r="195" spans="5:9" ht="20.25" customHeight="1">
      <c r="E195" s="104"/>
      <c r="G195" s="104"/>
      <c r="I195" s="104"/>
    </row>
    <row r="196" spans="5:9" ht="20.25" customHeight="1">
      <c r="E196" s="104"/>
      <c r="G196" s="104"/>
      <c r="I196" s="104"/>
    </row>
    <row r="197" spans="5:9" ht="20.25" customHeight="1">
      <c r="E197" s="104"/>
      <c r="G197" s="104"/>
      <c r="I197" s="104"/>
    </row>
    <row r="198" spans="5:9" ht="20.25" customHeight="1">
      <c r="E198" s="104"/>
      <c r="G198" s="104"/>
      <c r="I198" s="104"/>
    </row>
    <row r="199" spans="5:9" ht="20.25" customHeight="1">
      <c r="E199" s="104"/>
      <c r="G199" s="104"/>
      <c r="I199" s="104"/>
    </row>
    <row r="200" spans="5:9" ht="20.25" customHeight="1">
      <c r="E200" s="104"/>
      <c r="G200" s="104"/>
      <c r="I200" s="104"/>
    </row>
    <row r="201" spans="5:9" ht="20.25" customHeight="1">
      <c r="E201" s="104"/>
      <c r="G201" s="104"/>
      <c r="I201" s="104"/>
    </row>
    <row r="202" spans="5:9" ht="20.25" customHeight="1">
      <c r="E202" s="104"/>
      <c r="G202" s="104"/>
      <c r="I202" s="104"/>
    </row>
    <row r="203" spans="5:9" ht="20.25" customHeight="1">
      <c r="E203" s="104"/>
      <c r="G203" s="104"/>
      <c r="I203" s="104"/>
    </row>
    <row r="204" spans="5:9" ht="20.25" customHeight="1">
      <c r="E204" s="104"/>
      <c r="G204" s="104"/>
      <c r="I204" s="104"/>
    </row>
    <row r="205" spans="5:9" ht="20.25" customHeight="1">
      <c r="E205" s="104"/>
      <c r="G205" s="104"/>
      <c r="I205" s="104"/>
    </row>
    <row r="206" spans="5:9" ht="20.25" customHeight="1">
      <c r="E206" s="104"/>
      <c r="G206" s="104"/>
      <c r="I206" s="104"/>
    </row>
    <row r="207" spans="5:9" ht="20.25" customHeight="1">
      <c r="E207" s="104"/>
      <c r="G207" s="104"/>
      <c r="I207" s="104"/>
    </row>
    <row r="208" spans="5:9" ht="20.25" customHeight="1">
      <c r="E208" s="104"/>
      <c r="G208" s="104"/>
      <c r="I208" s="104"/>
    </row>
    <row r="209" spans="5:9" ht="20.25" customHeight="1">
      <c r="E209" s="104"/>
      <c r="G209" s="104"/>
      <c r="I209" s="104"/>
    </row>
    <row r="210" spans="5:9" ht="20.25" customHeight="1">
      <c r="E210" s="104"/>
      <c r="G210" s="104"/>
      <c r="I210" s="104"/>
    </row>
    <row r="211" spans="5:9" ht="20.25" customHeight="1">
      <c r="E211" s="104"/>
      <c r="G211" s="104"/>
      <c r="I211" s="104"/>
    </row>
    <row r="212" spans="5:9" ht="20.25" customHeight="1">
      <c r="E212" s="104"/>
      <c r="G212" s="104"/>
      <c r="I212" s="104"/>
    </row>
    <row r="213" spans="5:9" ht="20.25" customHeight="1">
      <c r="E213" s="104"/>
      <c r="G213" s="104"/>
      <c r="I213" s="104"/>
    </row>
    <row r="214" spans="5:9" ht="20.25" customHeight="1">
      <c r="E214" s="104"/>
      <c r="G214" s="104"/>
      <c r="I214" s="104"/>
    </row>
    <row r="215" spans="5:9" ht="20.25" customHeight="1">
      <c r="E215" s="104"/>
      <c r="G215" s="104"/>
      <c r="I215" s="104"/>
    </row>
    <row r="216" spans="5:9" ht="20.25" customHeight="1">
      <c r="E216" s="104"/>
      <c r="G216" s="104"/>
      <c r="I216" s="104"/>
    </row>
    <row r="217" spans="5:9" ht="20.25" customHeight="1">
      <c r="E217" s="104"/>
      <c r="G217" s="104"/>
      <c r="I217" s="104"/>
    </row>
    <row r="218" spans="5:9" ht="20.25" customHeight="1">
      <c r="E218" s="104"/>
      <c r="G218" s="104"/>
      <c r="I218" s="104"/>
    </row>
  </sheetData>
  <mergeCells count="20">
    <mergeCell ref="A2:J2"/>
    <mergeCell ref="D4:F4"/>
    <mergeCell ref="H4:J4"/>
    <mergeCell ref="D5:F5"/>
    <mergeCell ref="H5:J5"/>
    <mergeCell ref="D9:J9"/>
    <mergeCell ref="D6:F6"/>
    <mergeCell ref="D7:F7"/>
    <mergeCell ref="H7:J7"/>
    <mergeCell ref="H6:J6"/>
    <mergeCell ref="A42:J42"/>
    <mergeCell ref="D44:F44"/>
    <mergeCell ref="H44:J44"/>
    <mergeCell ref="D45:F45"/>
    <mergeCell ref="H45:J45"/>
    <mergeCell ref="D46:F46"/>
    <mergeCell ref="H46:J46"/>
    <mergeCell ref="D47:F47"/>
    <mergeCell ref="H47:J47"/>
    <mergeCell ref="D49:J49"/>
  </mergeCells>
  <pageMargins left="0.8" right="0.8" top="0.48" bottom="0.5" header="0.5" footer="0.5"/>
  <pageSetup paperSize="9" scale="80" firstPageNumber="4" orientation="portrait" useFirstPageNumber="1" r:id="rId1"/>
  <headerFooter>
    <oddFooter>&amp;LThe accompanying notes are an integral part of these financial statements.
&amp;C&amp;P</oddFooter>
  </headerFooter>
  <rowBreaks count="1" manualBreakCount="1">
    <brk id="40" max="16383" man="1"/>
  </rowBreaks>
  <ignoredErrors>
    <ignoredError sqref="D8:J8 D48:J4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view="pageBreakPreview" zoomScale="85" zoomScaleNormal="90" zoomScaleSheetLayoutView="85" workbookViewId="0">
      <selection sqref="A1:H1"/>
    </sheetView>
  </sheetViews>
  <sheetFormatPr defaultRowHeight="21" customHeight="1"/>
  <cols>
    <col min="1" max="1" width="48.42578125" customWidth="1"/>
    <col min="2" max="2" width="9" customWidth="1"/>
    <col min="3" max="3" width="1.7109375" customWidth="1"/>
    <col min="4" max="4" width="14.28515625" customWidth="1"/>
    <col min="5" max="5" width="1.7109375" customWidth="1"/>
    <col min="6" max="6" width="14.28515625" customWidth="1"/>
    <col min="7" max="7" width="1.7109375" customWidth="1"/>
    <col min="8" max="8" width="14.28515625" customWidth="1"/>
    <col min="9" max="9" width="1.7109375" customWidth="1"/>
    <col min="10" max="10" width="14.28515625" customWidth="1"/>
    <col min="11" max="11" width="1.7109375" customWidth="1"/>
    <col min="12" max="12" width="14.28515625" customWidth="1"/>
    <col min="13" max="13" width="0.5703125" customWidth="1"/>
    <col min="14" max="14" width="16.42578125" customWidth="1"/>
    <col min="15" max="15" width="1" customWidth="1"/>
    <col min="16" max="16" width="12" customWidth="1"/>
    <col min="257" max="257" width="46.42578125" customWidth="1"/>
    <col min="258" max="258" width="9" customWidth="1"/>
    <col min="259" max="259" width="1.7109375" customWidth="1"/>
    <col min="260" max="260" width="14.28515625" customWidth="1"/>
    <col min="261" max="261" width="1.7109375" customWidth="1"/>
    <col min="262" max="262" width="14.28515625" customWidth="1"/>
    <col min="263" max="263" width="1.7109375" customWidth="1"/>
    <col min="264" max="264" width="14.28515625" customWidth="1"/>
    <col min="265" max="265" width="1.7109375" customWidth="1"/>
    <col min="266" max="266" width="14.28515625" customWidth="1"/>
    <col min="267" max="267" width="1.7109375" customWidth="1"/>
    <col min="268" max="268" width="14.28515625" customWidth="1"/>
    <col min="269" max="269" width="0.5703125" customWidth="1"/>
    <col min="270" max="270" width="16.42578125" customWidth="1"/>
    <col min="271" max="271" width="1" customWidth="1"/>
    <col min="272" max="272" width="12" customWidth="1"/>
    <col min="513" max="513" width="46.42578125" customWidth="1"/>
    <col min="514" max="514" width="9" customWidth="1"/>
    <col min="515" max="515" width="1.7109375" customWidth="1"/>
    <col min="516" max="516" width="14.28515625" customWidth="1"/>
    <col min="517" max="517" width="1.7109375" customWidth="1"/>
    <col min="518" max="518" width="14.28515625" customWidth="1"/>
    <col min="519" max="519" width="1.7109375" customWidth="1"/>
    <col min="520" max="520" width="14.28515625" customWidth="1"/>
    <col min="521" max="521" width="1.7109375" customWidth="1"/>
    <col min="522" max="522" width="14.28515625" customWidth="1"/>
    <col min="523" max="523" width="1.7109375" customWidth="1"/>
    <col min="524" max="524" width="14.28515625" customWidth="1"/>
    <col min="525" max="525" width="0.5703125" customWidth="1"/>
    <col min="526" max="526" width="16.42578125" customWidth="1"/>
    <col min="527" max="527" width="1" customWidth="1"/>
    <col min="528" max="528" width="12" customWidth="1"/>
    <col min="769" max="769" width="46.42578125" customWidth="1"/>
    <col min="770" max="770" width="9" customWidth="1"/>
    <col min="771" max="771" width="1.7109375" customWidth="1"/>
    <col min="772" max="772" width="14.28515625" customWidth="1"/>
    <col min="773" max="773" width="1.7109375" customWidth="1"/>
    <col min="774" max="774" width="14.28515625" customWidth="1"/>
    <col min="775" max="775" width="1.7109375" customWidth="1"/>
    <col min="776" max="776" width="14.28515625" customWidth="1"/>
    <col min="777" max="777" width="1.7109375" customWidth="1"/>
    <col min="778" max="778" width="14.28515625" customWidth="1"/>
    <col min="779" max="779" width="1.7109375" customWidth="1"/>
    <col min="780" max="780" width="14.28515625" customWidth="1"/>
    <col min="781" max="781" width="0.5703125" customWidth="1"/>
    <col min="782" max="782" width="16.42578125" customWidth="1"/>
    <col min="783" max="783" width="1" customWidth="1"/>
    <col min="784" max="784" width="12" customWidth="1"/>
    <col min="1025" max="1025" width="46.42578125" customWidth="1"/>
    <col min="1026" max="1026" width="9" customWidth="1"/>
    <col min="1027" max="1027" width="1.7109375" customWidth="1"/>
    <col min="1028" max="1028" width="14.28515625" customWidth="1"/>
    <col min="1029" max="1029" width="1.7109375" customWidth="1"/>
    <col min="1030" max="1030" width="14.28515625" customWidth="1"/>
    <col min="1031" max="1031" width="1.7109375" customWidth="1"/>
    <col min="1032" max="1032" width="14.28515625" customWidth="1"/>
    <col min="1033" max="1033" width="1.7109375" customWidth="1"/>
    <col min="1034" max="1034" width="14.28515625" customWidth="1"/>
    <col min="1035" max="1035" width="1.7109375" customWidth="1"/>
    <col min="1036" max="1036" width="14.28515625" customWidth="1"/>
    <col min="1037" max="1037" width="0.5703125" customWidth="1"/>
    <col min="1038" max="1038" width="16.42578125" customWidth="1"/>
    <col min="1039" max="1039" width="1" customWidth="1"/>
    <col min="1040" max="1040" width="12" customWidth="1"/>
    <col min="1281" max="1281" width="46.42578125" customWidth="1"/>
    <col min="1282" max="1282" width="9" customWidth="1"/>
    <col min="1283" max="1283" width="1.7109375" customWidth="1"/>
    <col min="1284" max="1284" width="14.28515625" customWidth="1"/>
    <col min="1285" max="1285" width="1.7109375" customWidth="1"/>
    <col min="1286" max="1286" width="14.28515625" customWidth="1"/>
    <col min="1287" max="1287" width="1.7109375" customWidth="1"/>
    <col min="1288" max="1288" width="14.28515625" customWidth="1"/>
    <col min="1289" max="1289" width="1.7109375" customWidth="1"/>
    <col min="1290" max="1290" width="14.28515625" customWidth="1"/>
    <col min="1291" max="1291" width="1.7109375" customWidth="1"/>
    <col min="1292" max="1292" width="14.28515625" customWidth="1"/>
    <col min="1293" max="1293" width="0.5703125" customWidth="1"/>
    <col min="1294" max="1294" width="16.42578125" customWidth="1"/>
    <col min="1295" max="1295" width="1" customWidth="1"/>
    <col min="1296" max="1296" width="12" customWidth="1"/>
    <col min="1537" max="1537" width="46.42578125" customWidth="1"/>
    <col min="1538" max="1538" width="9" customWidth="1"/>
    <col min="1539" max="1539" width="1.7109375" customWidth="1"/>
    <col min="1540" max="1540" width="14.28515625" customWidth="1"/>
    <col min="1541" max="1541" width="1.7109375" customWidth="1"/>
    <col min="1542" max="1542" width="14.28515625" customWidth="1"/>
    <col min="1543" max="1543" width="1.7109375" customWidth="1"/>
    <col min="1544" max="1544" width="14.28515625" customWidth="1"/>
    <col min="1545" max="1545" width="1.7109375" customWidth="1"/>
    <col min="1546" max="1546" width="14.28515625" customWidth="1"/>
    <col min="1547" max="1547" width="1.7109375" customWidth="1"/>
    <col min="1548" max="1548" width="14.28515625" customWidth="1"/>
    <col min="1549" max="1549" width="0.5703125" customWidth="1"/>
    <col min="1550" max="1550" width="16.42578125" customWidth="1"/>
    <col min="1551" max="1551" width="1" customWidth="1"/>
    <col min="1552" max="1552" width="12" customWidth="1"/>
    <col min="1793" max="1793" width="46.42578125" customWidth="1"/>
    <col min="1794" max="1794" width="9" customWidth="1"/>
    <col min="1795" max="1795" width="1.7109375" customWidth="1"/>
    <col min="1796" max="1796" width="14.28515625" customWidth="1"/>
    <col min="1797" max="1797" width="1.7109375" customWidth="1"/>
    <col min="1798" max="1798" width="14.28515625" customWidth="1"/>
    <col min="1799" max="1799" width="1.7109375" customWidth="1"/>
    <col min="1800" max="1800" width="14.28515625" customWidth="1"/>
    <col min="1801" max="1801" width="1.7109375" customWidth="1"/>
    <col min="1802" max="1802" width="14.28515625" customWidth="1"/>
    <col min="1803" max="1803" width="1.7109375" customWidth="1"/>
    <col min="1804" max="1804" width="14.28515625" customWidth="1"/>
    <col min="1805" max="1805" width="0.5703125" customWidth="1"/>
    <col min="1806" max="1806" width="16.42578125" customWidth="1"/>
    <col min="1807" max="1807" width="1" customWidth="1"/>
    <col min="1808" max="1808" width="12" customWidth="1"/>
    <col min="2049" max="2049" width="46.42578125" customWidth="1"/>
    <col min="2050" max="2050" width="9" customWidth="1"/>
    <col min="2051" max="2051" width="1.7109375" customWidth="1"/>
    <col min="2052" max="2052" width="14.28515625" customWidth="1"/>
    <col min="2053" max="2053" width="1.7109375" customWidth="1"/>
    <col min="2054" max="2054" width="14.28515625" customWidth="1"/>
    <col min="2055" max="2055" width="1.7109375" customWidth="1"/>
    <col min="2056" max="2056" width="14.28515625" customWidth="1"/>
    <col min="2057" max="2057" width="1.7109375" customWidth="1"/>
    <col min="2058" max="2058" width="14.28515625" customWidth="1"/>
    <col min="2059" max="2059" width="1.7109375" customWidth="1"/>
    <col min="2060" max="2060" width="14.28515625" customWidth="1"/>
    <col min="2061" max="2061" width="0.5703125" customWidth="1"/>
    <col min="2062" max="2062" width="16.42578125" customWidth="1"/>
    <col min="2063" max="2063" width="1" customWidth="1"/>
    <col min="2064" max="2064" width="12" customWidth="1"/>
    <col min="2305" max="2305" width="46.42578125" customWidth="1"/>
    <col min="2306" max="2306" width="9" customWidth="1"/>
    <col min="2307" max="2307" width="1.7109375" customWidth="1"/>
    <col min="2308" max="2308" width="14.28515625" customWidth="1"/>
    <col min="2309" max="2309" width="1.7109375" customWidth="1"/>
    <col min="2310" max="2310" width="14.28515625" customWidth="1"/>
    <col min="2311" max="2311" width="1.7109375" customWidth="1"/>
    <col min="2312" max="2312" width="14.28515625" customWidth="1"/>
    <col min="2313" max="2313" width="1.7109375" customWidth="1"/>
    <col min="2314" max="2314" width="14.28515625" customWidth="1"/>
    <col min="2315" max="2315" width="1.7109375" customWidth="1"/>
    <col min="2316" max="2316" width="14.28515625" customWidth="1"/>
    <col min="2317" max="2317" width="0.5703125" customWidth="1"/>
    <col min="2318" max="2318" width="16.42578125" customWidth="1"/>
    <col min="2319" max="2319" width="1" customWidth="1"/>
    <col min="2320" max="2320" width="12" customWidth="1"/>
    <col min="2561" max="2561" width="46.42578125" customWidth="1"/>
    <col min="2562" max="2562" width="9" customWidth="1"/>
    <col min="2563" max="2563" width="1.7109375" customWidth="1"/>
    <col min="2564" max="2564" width="14.28515625" customWidth="1"/>
    <col min="2565" max="2565" width="1.7109375" customWidth="1"/>
    <col min="2566" max="2566" width="14.28515625" customWidth="1"/>
    <col min="2567" max="2567" width="1.7109375" customWidth="1"/>
    <col min="2568" max="2568" width="14.28515625" customWidth="1"/>
    <col min="2569" max="2569" width="1.7109375" customWidth="1"/>
    <col min="2570" max="2570" width="14.28515625" customWidth="1"/>
    <col min="2571" max="2571" width="1.7109375" customWidth="1"/>
    <col min="2572" max="2572" width="14.28515625" customWidth="1"/>
    <col min="2573" max="2573" width="0.5703125" customWidth="1"/>
    <col min="2574" max="2574" width="16.42578125" customWidth="1"/>
    <col min="2575" max="2575" width="1" customWidth="1"/>
    <col min="2576" max="2576" width="12" customWidth="1"/>
    <col min="2817" max="2817" width="46.42578125" customWidth="1"/>
    <col min="2818" max="2818" width="9" customWidth="1"/>
    <col min="2819" max="2819" width="1.7109375" customWidth="1"/>
    <col min="2820" max="2820" width="14.28515625" customWidth="1"/>
    <col min="2821" max="2821" width="1.7109375" customWidth="1"/>
    <col min="2822" max="2822" width="14.28515625" customWidth="1"/>
    <col min="2823" max="2823" width="1.7109375" customWidth="1"/>
    <col min="2824" max="2824" width="14.28515625" customWidth="1"/>
    <col min="2825" max="2825" width="1.7109375" customWidth="1"/>
    <col min="2826" max="2826" width="14.28515625" customWidth="1"/>
    <col min="2827" max="2827" width="1.7109375" customWidth="1"/>
    <col min="2828" max="2828" width="14.28515625" customWidth="1"/>
    <col min="2829" max="2829" width="0.5703125" customWidth="1"/>
    <col min="2830" max="2830" width="16.42578125" customWidth="1"/>
    <col min="2831" max="2831" width="1" customWidth="1"/>
    <col min="2832" max="2832" width="12" customWidth="1"/>
    <col min="3073" max="3073" width="46.42578125" customWidth="1"/>
    <col min="3074" max="3074" width="9" customWidth="1"/>
    <col min="3075" max="3075" width="1.7109375" customWidth="1"/>
    <col min="3076" max="3076" width="14.28515625" customWidth="1"/>
    <col min="3077" max="3077" width="1.7109375" customWidth="1"/>
    <col min="3078" max="3078" width="14.28515625" customWidth="1"/>
    <col min="3079" max="3079" width="1.7109375" customWidth="1"/>
    <col min="3080" max="3080" width="14.28515625" customWidth="1"/>
    <col min="3081" max="3081" width="1.7109375" customWidth="1"/>
    <col min="3082" max="3082" width="14.28515625" customWidth="1"/>
    <col min="3083" max="3083" width="1.7109375" customWidth="1"/>
    <col min="3084" max="3084" width="14.28515625" customWidth="1"/>
    <col min="3085" max="3085" width="0.5703125" customWidth="1"/>
    <col min="3086" max="3086" width="16.42578125" customWidth="1"/>
    <col min="3087" max="3087" width="1" customWidth="1"/>
    <col min="3088" max="3088" width="12" customWidth="1"/>
    <col min="3329" max="3329" width="46.42578125" customWidth="1"/>
    <col min="3330" max="3330" width="9" customWidth="1"/>
    <col min="3331" max="3331" width="1.7109375" customWidth="1"/>
    <col min="3332" max="3332" width="14.28515625" customWidth="1"/>
    <col min="3333" max="3333" width="1.7109375" customWidth="1"/>
    <col min="3334" max="3334" width="14.28515625" customWidth="1"/>
    <col min="3335" max="3335" width="1.7109375" customWidth="1"/>
    <col min="3336" max="3336" width="14.28515625" customWidth="1"/>
    <col min="3337" max="3337" width="1.7109375" customWidth="1"/>
    <col min="3338" max="3338" width="14.28515625" customWidth="1"/>
    <col min="3339" max="3339" width="1.7109375" customWidth="1"/>
    <col min="3340" max="3340" width="14.28515625" customWidth="1"/>
    <col min="3341" max="3341" width="0.5703125" customWidth="1"/>
    <col min="3342" max="3342" width="16.42578125" customWidth="1"/>
    <col min="3343" max="3343" width="1" customWidth="1"/>
    <col min="3344" max="3344" width="12" customWidth="1"/>
    <col min="3585" max="3585" width="46.42578125" customWidth="1"/>
    <col min="3586" max="3586" width="9" customWidth="1"/>
    <col min="3587" max="3587" width="1.7109375" customWidth="1"/>
    <col min="3588" max="3588" width="14.28515625" customWidth="1"/>
    <col min="3589" max="3589" width="1.7109375" customWidth="1"/>
    <col min="3590" max="3590" width="14.28515625" customWidth="1"/>
    <col min="3591" max="3591" width="1.7109375" customWidth="1"/>
    <col min="3592" max="3592" width="14.28515625" customWidth="1"/>
    <col min="3593" max="3593" width="1.7109375" customWidth="1"/>
    <col min="3594" max="3594" width="14.28515625" customWidth="1"/>
    <col min="3595" max="3595" width="1.7109375" customWidth="1"/>
    <col min="3596" max="3596" width="14.28515625" customWidth="1"/>
    <col min="3597" max="3597" width="0.5703125" customWidth="1"/>
    <col min="3598" max="3598" width="16.42578125" customWidth="1"/>
    <col min="3599" max="3599" width="1" customWidth="1"/>
    <col min="3600" max="3600" width="12" customWidth="1"/>
    <col min="3841" max="3841" width="46.42578125" customWidth="1"/>
    <col min="3842" max="3842" width="9" customWidth="1"/>
    <col min="3843" max="3843" width="1.7109375" customWidth="1"/>
    <col min="3844" max="3844" width="14.28515625" customWidth="1"/>
    <col min="3845" max="3845" width="1.7109375" customWidth="1"/>
    <col min="3846" max="3846" width="14.28515625" customWidth="1"/>
    <col min="3847" max="3847" width="1.7109375" customWidth="1"/>
    <col min="3848" max="3848" width="14.28515625" customWidth="1"/>
    <col min="3849" max="3849" width="1.7109375" customWidth="1"/>
    <col min="3850" max="3850" width="14.28515625" customWidth="1"/>
    <col min="3851" max="3851" width="1.7109375" customWidth="1"/>
    <col min="3852" max="3852" width="14.28515625" customWidth="1"/>
    <col min="3853" max="3853" width="0.5703125" customWidth="1"/>
    <col min="3854" max="3854" width="16.42578125" customWidth="1"/>
    <col min="3855" max="3855" width="1" customWidth="1"/>
    <col min="3856" max="3856" width="12" customWidth="1"/>
    <col min="4097" max="4097" width="46.42578125" customWidth="1"/>
    <col min="4098" max="4098" width="9" customWidth="1"/>
    <col min="4099" max="4099" width="1.7109375" customWidth="1"/>
    <col min="4100" max="4100" width="14.28515625" customWidth="1"/>
    <col min="4101" max="4101" width="1.7109375" customWidth="1"/>
    <col min="4102" max="4102" width="14.28515625" customWidth="1"/>
    <col min="4103" max="4103" width="1.7109375" customWidth="1"/>
    <col min="4104" max="4104" width="14.28515625" customWidth="1"/>
    <col min="4105" max="4105" width="1.7109375" customWidth="1"/>
    <col min="4106" max="4106" width="14.28515625" customWidth="1"/>
    <col min="4107" max="4107" width="1.7109375" customWidth="1"/>
    <col min="4108" max="4108" width="14.28515625" customWidth="1"/>
    <col min="4109" max="4109" width="0.5703125" customWidth="1"/>
    <col min="4110" max="4110" width="16.42578125" customWidth="1"/>
    <col min="4111" max="4111" width="1" customWidth="1"/>
    <col min="4112" max="4112" width="12" customWidth="1"/>
    <col min="4353" max="4353" width="46.42578125" customWidth="1"/>
    <col min="4354" max="4354" width="9" customWidth="1"/>
    <col min="4355" max="4355" width="1.7109375" customWidth="1"/>
    <col min="4356" max="4356" width="14.28515625" customWidth="1"/>
    <col min="4357" max="4357" width="1.7109375" customWidth="1"/>
    <col min="4358" max="4358" width="14.28515625" customWidth="1"/>
    <col min="4359" max="4359" width="1.7109375" customWidth="1"/>
    <col min="4360" max="4360" width="14.28515625" customWidth="1"/>
    <col min="4361" max="4361" width="1.7109375" customWidth="1"/>
    <col min="4362" max="4362" width="14.28515625" customWidth="1"/>
    <col min="4363" max="4363" width="1.7109375" customWidth="1"/>
    <col min="4364" max="4364" width="14.28515625" customWidth="1"/>
    <col min="4365" max="4365" width="0.5703125" customWidth="1"/>
    <col min="4366" max="4366" width="16.42578125" customWidth="1"/>
    <col min="4367" max="4367" width="1" customWidth="1"/>
    <col min="4368" max="4368" width="12" customWidth="1"/>
    <col min="4609" max="4609" width="46.42578125" customWidth="1"/>
    <col min="4610" max="4610" width="9" customWidth="1"/>
    <col min="4611" max="4611" width="1.7109375" customWidth="1"/>
    <col min="4612" max="4612" width="14.28515625" customWidth="1"/>
    <col min="4613" max="4613" width="1.7109375" customWidth="1"/>
    <col min="4614" max="4614" width="14.28515625" customWidth="1"/>
    <col min="4615" max="4615" width="1.7109375" customWidth="1"/>
    <col min="4616" max="4616" width="14.28515625" customWidth="1"/>
    <col min="4617" max="4617" width="1.7109375" customWidth="1"/>
    <col min="4618" max="4618" width="14.28515625" customWidth="1"/>
    <col min="4619" max="4619" width="1.7109375" customWidth="1"/>
    <col min="4620" max="4620" width="14.28515625" customWidth="1"/>
    <col min="4621" max="4621" width="0.5703125" customWidth="1"/>
    <col min="4622" max="4622" width="16.42578125" customWidth="1"/>
    <col min="4623" max="4623" width="1" customWidth="1"/>
    <col min="4624" max="4624" width="12" customWidth="1"/>
    <col min="4865" max="4865" width="46.42578125" customWidth="1"/>
    <col min="4866" max="4866" width="9" customWidth="1"/>
    <col min="4867" max="4867" width="1.7109375" customWidth="1"/>
    <col min="4868" max="4868" width="14.28515625" customWidth="1"/>
    <col min="4869" max="4869" width="1.7109375" customWidth="1"/>
    <col min="4870" max="4870" width="14.28515625" customWidth="1"/>
    <col min="4871" max="4871" width="1.7109375" customWidth="1"/>
    <col min="4872" max="4872" width="14.28515625" customWidth="1"/>
    <col min="4873" max="4873" width="1.7109375" customWidth="1"/>
    <col min="4874" max="4874" width="14.28515625" customWidth="1"/>
    <col min="4875" max="4875" width="1.7109375" customWidth="1"/>
    <col min="4876" max="4876" width="14.28515625" customWidth="1"/>
    <col min="4877" max="4877" width="0.5703125" customWidth="1"/>
    <col min="4878" max="4878" width="16.42578125" customWidth="1"/>
    <col min="4879" max="4879" width="1" customWidth="1"/>
    <col min="4880" max="4880" width="12" customWidth="1"/>
    <col min="5121" max="5121" width="46.42578125" customWidth="1"/>
    <col min="5122" max="5122" width="9" customWidth="1"/>
    <col min="5123" max="5123" width="1.7109375" customWidth="1"/>
    <col min="5124" max="5124" width="14.28515625" customWidth="1"/>
    <col min="5125" max="5125" width="1.7109375" customWidth="1"/>
    <col min="5126" max="5126" width="14.28515625" customWidth="1"/>
    <col min="5127" max="5127" width="1.7109375" customWidth="1"/>
    <col min="5128" max="5128" width="14.28515625" customWidth="1"/>
    <col min="5129" max="5129" width="1.7109375" customWidth="1"/>
    <col min="5130" max="5130" width="14.28515625" customWidth="1"/>
    <col min="5131" max="5131" width="1.7109375" customWidth="1"/>
    <col min="5132" max="5132" width="14.28515625" customWidth="1"/>
    <col min="5133" max="5133" width="0.5703125" customWidth="1"/>
    <col min="5134" max="5134" width="16.42578125" customWidth="1"/>
    <col min="5135" max="5135" width="1" customWidth="1"/>
    <col min="5136" max="5136" width="12" customWidth="1"/>
    <col min="5377" max="5377" width="46.42578125" customWidth="1"/>
    <col min="5378" max="5378" width="9" customWidth="1"/>
    <col min="5379" max="5379" width="1.7109375" customWidth="1"/>
    <col min="5380" max="5380" width="14.28515625" customWidth="1"/>
    <col min="5381" max="5381" width="1.7109375" customWidth="1"/>
    <col min="5382" max="5382" width="14.28515625" customWidth="1"/>
    <col min="5383" max="5383" width="1.7109375" customWidth="1"/>
    <col min="5384" max="5384" width="14.28515625" customWidth="1"/>
    <col min="5385" max="5385" width="1.7109375" customWidth="1"/>
    <col min="5386" max="5386" width="14.28515625" customWidth="1"/>
    <col min="5387" max="5387" width="1.7109375" customWidth="1"/>
    <col min="5388" max="5388" width="14.28515625" customWidth="1"/>
    <col min="5389" max="5389" width="0.5703125" customWidth="1"/>
    <col min="5390" max="5390" width="16.42578125" customWidth="1"/>
    <col min="5391" max="5391" width="1" customWidth="1"/>
    <col min="5392" max="5392" width="12" customWidth="1"/>
    <col min="5633" max="5633" width="46.42578125" customWidth="1"/>
    <col min="5634" max="5634" width="9" customWidth="1"/>
    <col min="5635" max="5635" width="1.7109375" customWidth="1"/>
    <col min="5636" max="5636" width="14.28515625" customWidth="1"/>
    <col min="5637" max="5637" width="1.7109375" customWidth="1"/>
    <col min="5638" max="5638" width="14.28515625" customWidth="1"/>
    <col min="5639" max="5639" width="1.7109375" customWidth="1"/>
    <col min="5640" max="5640" width="14.28515625" customWidth="1"/>
    <col min="5641" max="5641" width="1.7109375" customWidth="1"/>
    <col min="5642" max="5642" width="14.28515625" customWidth="1"/>
    <col min="5643" max="5643" width="1.7109375" customWidth="1"/>
    <col min="5644" max="5644" width="14.28515625" customWidth="1"/>
    <col min="5645" max="5645" width="0.5703125" customWidth="1"/>
    <col min="5646" max="5646" width="16.42578125" customWidth="1"/>
    <col min="5647" max="5647" width="1" customWidth="1"/>
    <col min="5648" max="5648" width="12" customWidth="1"/>
    <col min="5889" max="5889" width="46.42578125" customWidth="1"/>
    <col min="5890" max="5890" width="9" customWidth="1"/>
    <col min="5891" max="5891" width="1.7109375" customWidth="1"/>
    <col min="5892" max="5892" width="14.28515625" customWidth="1"/>
    <col min="5893" max="5893" width="1.7109375" customWidth="1"/>
    <col min="5894" max="5894" width="14.28515625" customWidth="1"/>
    <col min="5895" max="5895" width="1.7109375" customWidth="1"/>
    <col min="5896" max="5896" width="14.28515625" customWidth="1"/>
    <col min="5897" max="5897" width="1.7109375" customWidth="1"/>
    <col min="5898" max="5898" width="14.28515625" customWidth="1"/>
    <col min="5899" max="5899" width="1.7109375" customWidth="1"/>
    <col min="5900" max="5900" width="14.28515625" customWidth="1"/>
    <col min="5901" max="5901" width="0.5703125" customWidth="1"/>
    <col min="5902" max="5902" width="16.42578125" customWidth="1"/>
    <col min="5903" max="5903" width="1" customWidth="1"/>
    <col min="5904" max="5904" width="12" customWidth="1"/>
    <col min="6145" max="6145" width="46.42578125" customWidth="1"/>
    <col min="6146" max="6146" width="9" customWidth="1"/>
    <col min="6147" max="6147" width="1.7109375" customWidth="1"/>
    <col min="6148" max="6148" width="14.28515625" customWidth="1"/>
    <col min="6149" max="6149" width="1.7109375" customWidth="1"/>
    <col min="6150" max="6150" width="14.28515625" customWidth="1"/>
    <col min="6151" max="6151" width="1.7109375" customWidth="1"/>
    <col min="6152" max="6152" width="14.28515625" customWidth="1"/>
    <col min="6153" max="6153" width="1.7109375" customWidth="1"/>
    <col min="6154" max="6154" width="14.28515625" customWidth="1"/>
    <col min="6155" max="6155" width="1.7109375" customWidth="1"/>
    <col min="6156" max="6156" width="14.28515625" customWidth="1"/>
    <col min="6157" max="6157" width="0.5703125" customWidth="1"/>
    <col min="6158" max="6158" width="16.42578125" customWidth="1"/>
    <col min="6159" max="6159" width="1" customWidth="1"/>
    <col min="6160" max="6160" width="12" customWidth="1"/>
    <col min="6401" max="6401" width="46.42578125" customWidth="1"/>
    <col min="6402" max="6402" width="9" customWidth="1"/>
    <col min="6403" max="6403" width="1.7109375" customWidth="1"/>
    <col min="6404" max="6404" width="14.28515625" customWidth="1"/>
    <col min="6405" max="6405" width="1.7109375" customWidth="1"/>
    <col min="6406" max="6406" width="14.28515625" customWidth="1"/>
    <col min="6407" max="6407" width="1.7109375" customWidth="1"/>
    <col min="6408" max="6408" width="14.28515625" customWidth="1"/>
    <col min="6409" max="6409" width="1.7109375" customWidth="1"/>
    <col min="6410" max="6410" width="14.28515625" customWidth="1"/>
    <col min="6411" max="6411" width="1.7109375" customWidth="1"/>
    <col min="6412" max="6412" width="14.28515625" customWidth="1"/>
    <col min="6413" max="6413" width="0.5703125" customWidth="1"/>
    <col min="6414" max="6414" width="16.42578125" customWidth="1"/>
    <col min="6415" max="6415" width="1" customWidth="1"/>
    <col min="6416" max="6416" width="12" customWidth="1"/>
    <col min="6657" max="6657" width="46.42578125" customWidth="1"/>
    <col min="6658" max="6658" width="9" customWidth="1"/>
    <col min="6659" max="6659" width="1.7109375" customWidth="1"/>
    <col min="6660" max="6660" width="14.28515625" customWidth="1"/>
    <col min="6661" max="6661" width="1.7109375" customWidth="1"/>
    <col min="6662" max="6662" width="14.28515625" customWidth="1"/>
    <col min="6663" max="6663" width="1.7109375" customWidth="1"/>
    <col min="6664" max="6664" width="14.28515625" customWidth="1"/>
    <col min="6665" max="6665" width="1.7109375" customWidth="1"/>
    <col min="6666" max="6666" width="14.28515625" customWidth="1"/>
    <col min="6667" max="6667" width="1.7109375" customWidth="1"/>
    <col min="6668" max="6668" width="14.28515625" customWidth="1"/>
    <col min="6669" max="6669" width="0.5703125" customWidth="1"/>
    <col min="6670" max="6670" width="16.42578125" customWidth="1"/>
    <col min="6671" max="6671" width="1" customWidth="1"/>
    <col min="6672" max="6672" width="12" customWidth="1"/>
    <col min="6913" max="6913" width="46.42578125" customWidth="1"/>
    <col min="6914" max="6914" width="9" customWidth="1"/>
    <col min="6915" max="6915" width="1.7109375" customWidth="1"/>
    <col min="6916" max="6916" width="14.28515625" customWidth="1"/>
    <col min="6917" max="6917" width="1.7109375" customWidth="1"/>
    <col min="6918" max="6918" width="14.28515625" customWidth="1"/>
    <col min="6919" max="6919" width="1.7109375" customWidth="1"/>
    <col min="6920" max="6920" width="14.28515625" customWidth="1"/>
    <col min="6921" max="6921" width="1.7109375" customWidth="1"/>
    <col min="6922" max="6922" width="14.28515625" customWidth="1"/>
    <col min="6923" max="6923" width="1.7109375" customWidth="1"/>
    <col min="6924" max="6924" width="14.28515625" customWidth="1"/>
    <col min="6925" max="6925" width="0.5703125" customWidth="1"/>
    <col min="6926" max="6926" width="16.42578125" customWidth="1"/>
    <col min="6927" max="6927" width="1" customWidth="1"/>
    <col min="6928" max="6928" width="12" customWidth="1"/>
    <col min="7169" max="7169" width="46.42578125" customWidth="1"/>
    <col min="7170" max="7170" width="9" customWidth="1"/>
    <col min="7171" max="7171" width="1.7109375" customWidth="1"/>
    <col min="7172" max="7172" width="14.28515625" customWidth="1"/>
    <col min="7173" max="7173" width="1.7109375" customWidth="1"/>
    <col min="7174" max="7174" width="14.28515625" customWidth="1"/>
    <col min="7175" max="7175" width="1.7109375" customWidth="1"/>
    <col min="7176" max="7176" width="14.28515625" customWidth="1"/>
    <col min="7177" max="7177" width="1.7109375" customWidth="1"/>
    <col min="7178" max="7178" width="14.28515625" customWidth="1"/>
    <col min="7179" max="7179" width="1.7109375" customWidth="1"/>
    <col min="7180" max="7180" width="14.28515625" customWidth="1"/>
    <col min="7181" max="7181" width="0.5703125" customWidth="1"/>
    <col min="7182" max="7182" width="16.42578125" customWidth="1"/>
    <col min="7183" max="7183" width="1" customWidth="1"/>
    <col min="7184" max="7184" width="12" customWidth="1"/>
    <col min="7425" max="7425" width="46.42578125" customWidth="1"/>
    <col min="7426" max="7426" width="9" customWidth="1"/>
    <col min="7427" max="7427" width="1.7109375" customWidth="1"/>
    <col min="7428" max="7428" width="14.28515625" customWidth="1"/>
    <col min="7429" max="7429" width="1.7109375" customWidth="1"/>
    <col min="7430" max="7430" width="14.28515625" customWidth="1"/>
    <col min="7431" max="7431" width="1.7109375" customWidth="1"/>
    <col min="7432" max="7432" width="14.28515625" customWidth="1"/>
    <col min="7433" max="7433" width="1.7109375" customWidth="1"/>
    <col min="7434" max="7434" width="14.28515625" customWidth="1"/>
    <col min="7435" max="7435" width="1.7109375" customWidth="1"/>
    <col min="7436" max="7436" width="14.28515625" customWidth="1"/>
    <col min="7437" max="7437" width="0.5703125" customWidth="1"/>
    <col min="7438" max="7438" width="16.42578125" customWidth="1"/>
    <col min="7439" max="7439" width="1" customWidth="1"/>
    <col min="7440" max="7440" width="12" customWidth="1"/>
    <col min="7681" max="7681" width="46.42578125" customWidth="1"/>
    <col min="7682" max="7682" width="9" customWidth="1"/>
    <col min="7683" max="7683" width="1.7109375" customWidth="1"/>
    <col min="7684" max="7684" width="14.28515625" customWidth="1"/>
    <col min="7685" max="7685" width="1.7109375" customWidth="1"/>
    <col min="7686" max="7686" width="14.28515625" customWidth="1"/>
    <col min="7687" max="7687" width="1.7109375" customWidth="1"/>
    <col min="7688" max="7688" width="14.28515625" customWidth="1"/>
    <col min="7689" max="7689" width="1.7109375" customWidth="1"/>
    <col min="7690" max="7690" width="14.28515625" customWidth="1"/>
    <col min="7691" max="7691" width="1.7109375" customWidth="1"/>
    <col min="7692" max="7692" width="14.28515625" customWidth="1"/>
    <col min="7693" max="7693" width="0.5703125" customWidth="1"/>
    <col min="7694" max="7694" width="16.42578125" customWidth="1"/>
    <col min="7695" max="7695" width="1" customWidth="1"/>
    <col min="7696" max="7696" width="12" customWidth="1"/>
    <col min="7937" max="7937" width="46.42578125" customWidth="1"/>
    <col min="7938" max="7938" width="9" customWidth="1"/>
    <col min="7939" max="7939" width="1.7109375" customWidth="1"/>
    <col min="7940" max="7940" width="14.28515625" customWidth="1"/>
    <col min="7941" max="7941" width="1.7109375" customWidth="1"/>
    <col min="7942" max="7942" width="14.28515625" customWidth="1"/>
    <col min="7943" max="7943" width="1.7109375" customWidth="1"/>
    <col min="7944" max="7944" width="14.28515625" customWidth="1"/>
    <col min="7945" max="7945" width="1.7109375" customWidth="1"/>
    <col min="7946" max="7946" width="14.28515625" customWidth="1"/>
    <col min="7947" max="7947" width="1.7109375" customWidth="1"/>
    <col min="7948" max="7948" width="14.28515625" customWidth="1"/>
    <col min="7949" max="7949" width="0.5703125" customWidth="1"/>
    <col min="7950" max="7950" width="16.42578125" customWidth="1"/>
    <col min="7951" max="7951" width="1" customWidth="1"/>
    <col min="7952" max="7952" width="12" customWidth="1"/>
    <col min="8193" max="8193" width="46.42578125" customWidth="1"/>
    <col min="8194" max="8194" width="9" customWidth="1"/>
    <col min="8195" max="8195" width="1.7109375" customWidth="1"/>
    <col min="8196" max="8196" width="14.28515625" customWidth="1"/>
    <col min="8197" max="8197" width="1.7109375" customWidth="1"/>
    <col min="8198" max="8198" width="14.28515625" customWidth="1"/>
    <col min="8199" max="8199" width="1.7109375" customWidth="1"/>
    <col min="8200" max="8200" width="14.28515625" customWidth="1"/>
    <col min="8201" max="8201" width="1.7109375" customWidth="1"/>
    <col min="8202" max="8202" width="14.28515625" customWidth="1"/>
    <col min="8203" max="8203" width="1.7109375" customWidth="1"/>
    <col min="8204" max="8204" width="14.28515625" customWidth="1"/>
    <col min="8205" max="8205" width="0.5703125" customWidth="1"/>
    <col min="8206" max="8206" width="16.42578125" customWidth="1"/>
    <col min="8207" max="8207" width="1" customWidth="1"/>
    <col min="8208" max="8208" width="12" customWidth="1"/>
    <col min="8449" max="8449" width="46.42578125" customWidth="1"/>
    <col min="8450" max="8450" width="9" customWidth="1"/>
    <col min="8451" max="8451" width="1.7109375" customWidth="1"/>
    <col min="8452" max="8452" width="14.28515625" customWidth="1"/>
    <col min="8453" max="8453" width="1.7109375" customWidth="1"/>
    <col min="8454" max="8454" width="14.28515625" customWidth="1"/>
    <col min="8455" max="8455" width="1.7109375" customWidth="1"/>
    <col min="8456" max="8456" width="14.28515625" customWidth="1"/>
    <col min="8457" max="8457" width="1.7109375" customWidth="1"/>
    <col min="8458" max="8458" width="14.28515625" customWidth="1"/>
    <col min="8459" max="8459" width="1.7109375" customWidth="1"/>
    <col min="8460" max="8460" width="14.28515625" customWidth="1"/>
    <col min="8461" max="8461" width="0.5703125" customWidth="1"/>
    <col min="8462" max="8462" width="16.42578125" customWidth="1"/>
    <col min="8463" max="8463" width="1" customWidth="1"/>
    <col min="8464" max="8464" width="12" customWidth="1"/>
    <col min="8705" max="8705" width="46.42578125" customWidth="1"/>
    <col min="8706" max="8706" width="9" customWidth="1"/>
    <col min="8707" max="8707" width="1.7109375" customWidth="1"/>
    <col min="8708" max="8708" width="14.28515625" customWidth="1"/>
    <col min="8709" max="8709" width="1.7109375" customWidth="1"/>
    <col min="8710" max="8710" width="14.28515625" customWidth="1"/>
    <col min="8711" max="8711" width="1.7109375" customWidth="1"/>
    <col min="8712" max="8712" width="14.28515625" customWidth="1"/>
    <col min="8713" max="8713" width="1.7109375" customWidth="1"/>
    <col min="8714" max="8714" width="14.28515625" customWidth="1"/>
    <col min="8715" max="8715" width="1.7109375" customWidth="1"/>
    <col min="8716" max="8716" width="14.28515625" customWidth="1"/>
    <col min="8717" max="8717" width="0.5703125" customWidth="1"/>
    <col min="8718" max="8718" width="16.42578125" customWidth="1"/>
    <col min="8719" max="8719" width="1" customWidth="1"/>
    <col min="8720" max="8720" width="12" customWidth="1"/>
    <col min="8961" max="8961" width="46.42578125" customWidth="1"/>
    <col min="8962" max="8962" width="9" customWidth="1"/>
    <col min="8963" max="8963" width="1.7109375" customWidth="1"/>
    <col min="8964" max="8964" width="14.28515625" customWidth="1"/>
    <col min="8965" max="8965" width="1.7109375" customWidth="1"/>
    <col min="8966" max="8966" width="14.28515625" customWidth="1"/>
    <col min="8967" max="8967" width="1.7109375" customWidth="1"/>
    <col min="8968" max="8968" width="14.28515625" customWidth="1"/>
    <col min="8969" max="8969" width="1.7109375" customWidth="1"/>
    <col min="8970" max="8970" width="14.28515625" customWidth="1"/>
    <col min="8971" max="8971" width="1.7109375" customWidth="1"/>
    <col min="8972" max="8972" width="14.28515625" customWidth="1"/>
    <col min="8973" max="8973" width="0.5703125" customWidth="1"/>
    <col min="8974" max="8974" width="16.42578125" customWidth="1"/>
    <col min="8975" max="8975" width="1" customWidth="1"/>
    <col min="8976" max="8976" width="12" customWidth="1"/>
    <col min="9217" max="9217" width="46.42578125" customWidth="1"/>
    <col min="9218" max="9218" width="9" customWidth="1"/>
    <col min="9219" max="9219" width="1.7109375" customWidth="1"/>
    <col min="9220" max="9220" width="14.28515625" customWidth="1"/>
    <col min="9221" max="9221" width="1.7109375" customWidth="1"/>
    <col min="9222" max="9222" width="14.28515625" customWidth="1"/>
    <col min="9223" max="9223" width="1.7109375" customWidth="1"/>
    <col min="9224" max="9224" width="14.28515625" customWidth="1"/>
    <col min="9225" max="9225" width="1.7109375" customWidth="1"/>
    <col min="9226" max="9226" width="14.28515625" customWidth="1"/>
    <col min="9227" max="9227" width="1.7109375" customWidth="1"/>
    <col min="9228" max="9228" width="14.28515625" customWidth="1"/>
    <col min="9229" max="9229" width="0.5703125" customWidth="1"/>
    <col min="9230" max="9230" width="16.42578125" customWidth="1"/>
    <col min="9231" max="9231" width="1" customWidth="1"/>
    <col min="9232" max="9232" width="12" customWidth="1"/>
    <col min="9473" max="9473" width="46.42578125" customWidth="1"/>
    <col min="9474" max="9474" width="9" customWidth="1"/>
    <col min="9475" max="9475" width="1.7109375" customWidth="1"/>
    <col min="9476" max="9476" width="14.28515625" customWidth="1"/>
    <col min="9477" max="9477" width="1.7109375" customWidth="1"/>
    <col min="9478" max="9478" width="14.28515625" customWidth="1"/>
    <col min="9479" max="9479" width="1.7109375" customWidth="1"/>
    <col min="9480" max="9480" width="14.28515625" customWidth="1"/>
    <col min="9481" max="9481" width="1.7109375" customWidth="1"/>
    <col min="9482" max="9482" width="14.28515625" customWidth="1"/>
    <col min="9483" max="9483" width="1.7109375" customWidth="1"/>
    <col min="9484" max="9484" width="14.28515625" customWidth="1"/>
    <col min="9485" max="9485" width="0.5703125" customWidth="1"/>
    <col min="9486" max="9486" width="16.42578125" customWidth="1"/>
    <col min="9487" max="9487" width="1" customWidth="1"/>
    <col min="9488" max="9488" width="12" customWidth="1"/>
    <col min="9729" max="9729" width="46.42578125" customWidth="1"/>
    <col min="9730" max="9730" width="9" customWidth="1"/>
    <col min="9731" max="9731" width="1.7109375" customWidth="1"/>
    <col min="9732" max="9732" width="14.28515625" customWidth="1"/>
    <col min="9733" max="9733" width="1.7109375" customWidth="1"/>
    <col min="9734" max="9734" width="14.28515625" customWidth="1"/>
    <col min="9735" max="9735" width="1.7109375" customWidth="1"/>
    <col min="9736" max="9736" width="14.28515625" customWidth="1"/>
    <col min="9737" max="9737" width="1.7109375" customWidth="1"/>
    <col min="9738" max="9738" width="14.28515625" customWidth="1"/>
    <col min="9739" max="9739" width="1.7109375" customWidth="1"/>
    <col min="9740" max="9740" width="14.28515625" customWidth="1"/>
    <col min="9741" max="9741" width="0.5703125" customWidth="1"/>
    <col min="9742" max="9742" width="16.42578125" customWidth="1"/>
    <col min="9743" max="9743" width="1" customWidth="1"/>
    <col min="9744" max="9744" width="12" customWidth="1"/>
    <col min="9985" max="9985" width="46.42578125" customWidth="1"/>
    <col min="9986" max="9986" width="9" customWidth="1"/>
    <col min="9987" max="9987" width="1.7109375" customWidth="1"/>
    <col min="9988" max="9988" width="14.28515625" customWidth="1"/>
    <col min="9989" max="9989" width="1.7109375" customWidth="1"/>
    <col min="9990" max="9990" width="14.28515625" customWidth="1"/>
    <col min="9991" max="9991" width="1.7109375" customWidth="1"/>
    <col min="9992" max="9992" width="14.28515625" customWidth="1"/>
    <col min="9993" max="9993" width="1.7109375" customWidth="1"/>
    <col min="9994" max="9994" width="14.28515625" customWidth="1"/>
    <col min="9995" max="9995" width="1.7109375" customWidth="1"/>
    <col min="9996" max="9996" width="14.28515625" customWidth="1"/>
    <col min="9997" max="9997" width="0.5703125" customWidth="1"/>
    <col min="9998" max="9998" width="16.42578125" customWidth="1"/>
    <col min="9999" max="9999" width="1" customWidth="1"/>
    <col min="10000" max="10000" width="12" customWidth="1"/>
    <col min="10241" max="10241" width="46.42578125" customWidth="1"/>
    <col min="10242" max="10242" width="9" customWidth="1"/>
    <col min="10243" max="10243" width="1.7109375" customWidth="1"/>
    <col min="10244" max="10244" width="14.28515625" customWidth="1"/>
    <col min="10245" max="10245" width="1.7109375" customWidth="1"/>
    <col min="10246" max="10246" width="14.28515625" customWidth="1"/>
    <col min="10247" max="10247" width="1.7109375" customWidth="1"/>
    <col min="10248" max="10248" width="14.28515625" customWidth="1"/>
    <col min="10249" max="10249" width="1.7109375" customWidth="1"/>
    <col min="10250" max="10250" width="14.28515625" customWidth="1"/>
    <col min="10251" max="10251" width="1.7109375" customWidth="1"/>
    <col min="10252" max="10252" width="14.28515625" customWidth="1"/>
    <col min="10253" max="10253" width="0.5703125" customWidth="1"/>
    <col min="10254" max="10254" width="16.42578125" customWidth="1"/>
    <col min="10255" max="10255" width="1" customWidth="1"/>
    <col min="10256" max="10256" width="12" customWidth="1"/>
    <col min="10497" max="10497" width="46.42578125" customWidth="1"/>
    <col min="10498" max="10498" width="9" customWidth="1"/>
    <col min="10499" max="10499" width="1.7109375" customWidth="1"/>
    <col min="10500" max="10500" width="14.28515625" customWidth="1"/>
    <col min="10501" max="10501" width="1.7109375" customWidth="1"/>
    <col min="10502" max="10502" width="14.28515625" customWidth="1"/>
    <col min="10503" max="10503" width="1.7109375" customWidth="1"/>
    <col min="10504" max="10504" width="14.28515625" customWidth="1"/>
    <col min="10505" max="10505" width="1.7109375" customWidth="1"/>
    <col min="10506" max="10506" width="14.28515625" customWidth="1"/>
    <col min="10507" max="10507" width="1.7109375" customWidth="1"/>
    <col min="10508" max="10508" width="14.28515625" customWidth="1"/>
    <col min="10509" max="10509" width="0.5703125" customWidth="1"/>
    <col min="10510" max="10510" width="16.42578125" customWidth="1"/>
    <col min="10511" max="10511" width="1" customWidth="1"/>
    <col min="10512" max="10512" width="12" customWidth="1"/>
    <col min="10753" max="10753" width="46.42578125" customWidth="1"/>
    <col min="10754" max="10754" width="9" customWidth="1"/>
    <col min="10755" max="10755" width="1.7109375" customWidth="1"/>
    <col min="10756" max="10756" width="14.28515625" customWidth="1"/>
    <col min="10757" max="10757" width="1.7109375" customWidth="1"/>
    <col min="10758" max="10758" width="14.28515625" customWidth="1"/>
    <col min="10759" max="10759" width="1.7109375" customWidth="1"/>
    <col min="10760" max="10760" width="14.28515625" customWidth="1"/>
    <col min="10761" max="10761" width="1.7109375" customWidth="1"/>
    <col min="10762" max="10762" width="14.28515625" customWidth="1"/>
    <col min="10763" max="10763" width="1.7109375" customWidth="1"/>
    <col min="10764" max="10764" width="14.28515625" customWidth="1"/>
    <col min="10765" max="10765" width="0.5703125" customWidth="1"/>
    <col min="10766" max="10766" width="16.42578125" customWidth="1"/>
    <col min="10767" max="10767" width="1" customWidth="1"/>
    <col min="10768" max="10768" width="12" customWidth="1"/>
    <col min="11009" max="11009" width="46.42578125" customWidth="1"/>
    <col min="11010" max="11010" width="9" customWidth="1"/>
    <col min="11011" max="11011" width="1.7109375" customWidth="1"/>
    <col min="11012" max="11012" width="14.28515625" customWidth="1"/>
    <col min="11013" max="11013" width="1.7109375" customWidth="1"/>
    <col min="11014" max="11014" width="14.28515625" customWidth="1"/>
    <col min="11015" max="11015" width="1.7109375" customWidth="1"/>
    <col min="11016" max="11016" width="14.28515625" customWidth="1"/>
    <col min="11017" max="11017" width="1.7109375" customWidth="1"/>
    <col min="11018" max="11018" width="14.28515625" customWidth="1"/>
    <col min="11019" max="11019" width="1.7109375" customWidth="1"/>
    <col min="11020" max="11020" width="14.28515625" customWidth="1"/>
    <col min="11021" max="11021" width="0.5703125" customWidth="1"/>
    <col min="11022" max="11022" width="16.42578125" customWidth="1"/>
    <col min="11023" max="11023" width="1" customWidth="1"/>
    <col min="11024" max="11024" width="12" customWidth="1"/>
    <col min="11265" max="11265" width="46.42578125" customWidth="1"/>
    <col min="11266" max="11266" width="9" customWidth="1"/>
    <col min="11267" max="11267" width="1.7109375" customWidth="1"/>
    <col min="11268" max="11268" width="14.28515625" customWidth="1"/>
    <col min="11269" max="11269" width="1.7109375" customWidth="1"/>
    <col min="11270" max="11270" width="14.28515625" customWidth="1"/>
    <col min="11271" max="11271" width="1.7109375" customWidth="1"/>
    <col min="11272" max="11272" width="14.28515625" customWidth="1"/>
    <col min="11273" max="11273" width="1.7109375" customWidth="1"/>
    <col min="11274" max="11274" width="14.28515625" customWidth="1"/>
    <col min="11275" max="11275" width="1.7109375" customWidth="1"/>
    <col min="11276" max="11276" width="14.28515625" customWidth="1"/>
    <col min="11277" max="11277" width="0.5703125" customWidth="1"/>
    <col min="11278" max="11278" width="16.42578125" customWidth="1"/>
    <col min="11279" max="11279" width="1" customWidth="1"/>
    <col min="11280" max="11280" width="12" customWidth="1"/>
    <col min="11521" max="11521" width="46.42578125" customWidth="1"/>
    <col min="11522" max="11522" width="9" customWidth="1"/>
    <col min="11523" max="11523" width="1.7109375" customWidth="1"/>
    <col min="11524" max="11524" width="14.28515625" customWidth="1"/>
    <col min="11525" max="11525" width="1.7109375" customWidth="1"/>
    <col min="11526" max="11526" width="14.28515625" customWidth="1"/>
    <col min="11527" max="11527" width="1.7109375" customWidth="1"/>
    <col min="11528" max="11528" width="14.28515625" customWidth="1"/>
    <col min="11529" max="11529" width="1.7109375" customWidth="1"/>
    <col min="11530" max="11530" width="14.28515625" customWidth="1"/>
    <col min="11531" max="11531" width="1.7109375" customWidth="1"/>
    <col min="11532" max="11532" width="14.28515625" customWidth="1"/>
    <col min="11533" max="11533" width="0.5703125" customWidth="1"/>
    <col min="11534" max="11534" width="16.42578125" customWidth="1"/>
    <col min="11535" max="11535" width="1" customWidth="1"/>
    <col min="11536" max="11536" width="12" customWidth="1"/>
    <col min="11777" max="11777" width="46.42578125" customWidth="1"/>
    <col min="11778" max="11778" width="9" customWidth="1"/>
    <col min="11779" max="11779" width="1.7109375" customWidth="1"/>
    <col min="11780" max="11780" width="14.28515625" customWidth="1"/>
    <col min="11781" max="11781" width="1.7109375" customWidth="1"/>
    <col min="11782" max="11782" width="14.28515625" customWidth="1"/>
    <col min="11783" max="11783" width="1.7109375" customWidth="1"/>
    <col min="11784" max="11784" width="14.28515625" customWidth="1"/>
    <col min="11785" max="11785" width="1.7109375" customWidth="1"/>
    <col min="11786" max="11786" width="14.28515625" customWidth="1"/>
    <col min="11787" max="11787" width="1.7109375" customWidth="1"/>
    <col min="11788" max="11788" width="14.28515625" customWidth="1"/>
    <col min="11789" max="11789" width="0.5703125" customWidth="1"/>
    <col min="11790" max="11790" width="16.42578125" customWidth="1"/>
    <col min="11791" max="11791" width="1" customWidth="1"/>
    <col min="11792" max="11792" width="12" customWidth="1"/>
    <col min="12033" max="12033" width="46.42578125" customWidth="1"/>
    <col min="12034" max="12034" width="9" customWidth="1"/>
    <col min="12035" max="12035" width="1.7109375" customWidth="1"/>
    <col min="12036" max="12036" width="14.28515625" customWidth="1"/>
    <col min="12037" max="12037" width="1.7109375" customWidth="1"/>
    <col min="12038" max="12038" width="14.28515625" customWidth="1"/>
    <col min="12039" max="12039" width="1.7109375" customWidth="1"/>
    <col min="12040" max="12040" width="14.28515625" customWidth="1"/>
    <col min="12041" max="12041" width="1.7109375" customWidth="1"/>
    <col min="12042" max="12042" width="14.28515625" customWidth="1"/>
    <col min="12043" max="12043" width="1.7109375" customWidth="1"/>
    <col min="12044" max="12044" width="14.28515625" customWidth="1"/>
    <col min="12045" max="12045" width="0.5703125" customWidth="1"/>
    <col min="12046" max="12046" width="16.42578125" customWidth="1"/>
    <col min="12047" max="12047" width="1" customWidth="1"/>
    <col min="12048" max="12048" width="12" customWidth="1"/>
    <col min="12289" max="12289" width="46.42578125" customWidth="1"/>
    <col min="12290" max="12290" width="9" customWidth="1"/>
    <col min="12291" max="12291" width="1.7109375" customWidth="1"/>
    <col min="12292" max="12292" width="14.28515625" customWidth="1"/>
    <col min="12293" max="12293" width="1.7109375" customWidth="1"/>
    <col min="12294" max="12294" width="14.28515625" customWidth="1"/>
    <col min="12295" max="12295" width="1.7109375" customWidth="1"/>
    <col min="12296" max="12296" width="14.28515625" customWidth="1"/>
    <col min="12297" max="12297" width="1.7109375" customWidth="1"/>
    <col min="12298" max="12298" width="14.28515625" customWidth="1"/>
    <col min="12299" max="12299" width="1.7109375" customWidth="1"/>
    <col min="12300" max="12300" width="14.28515625" customWidth="1"/>
    <col min="12301" max="12301" width="0.5703125" customWidth="1"/>
    <col min="12302" max="12302" width="16.42578125" customWidth="1"/>
    <col min="12303" max="12303" width="1" customWidth="1"/>
    <col min="12304" max="12304" width="12" customWidth="1"/>
    <col min="12545" max="12545" width="46.42578125" customWidth="1"/>
    <col min="12546" max="12546" width="9" customWidth="1"/>
    <col min="12547" max="12547" width="1.7109375" customWidth="1"/>
    <col min="12548" max="12548" width="14.28515625" customWidth="1"/>
    <col min="12549" max="12549" width="1.7109375" customWidth="1"/>
    <col min="12550" max="12550" width="14.28515625" customWidth="1"/>
    <col min="12551" max="12551" width="1.7109375" customWidth="1"/>
    <col min="12552" max="12552" width="14.28515625" customWidth="1"/>
    <col min="12553" max="12553" width="1.7109375" customWidth="1"/>
    <col min="12554" max="12554" width="14.28515625" customWidth="1"/>
    <col min="12555" max="12555" width="1.7109375" customWidth="1"/>
    <col min="12556" max="12556" width="14.28515625" customWidth="1"/>
    <col min="12557" max="12557" width="0.5703125" customWidth="1"/>
    <col min="12558" max="12558" width="16.42578125" customWidth="1"/>
    <col min="12559" max="12559" width="1" customWidth="1"/>
    <col min="12560" max="12560" width="12" customWidth="1"/>
    <col min="12801" max="12801" width="46.42578125" customWidth="1"/>
    <col min="12802" max="12802" width="9" customWidth="1"/>
    <col min="12803" max="12803" width="1.7109375" customWidth="1"/>
    <col min="12804" max="12804" width="14.28515625" customWidth="1"/>
    <col min="12805" max="12805" width="1.7109375" customWidth="1"/>
    <col min="12806" max="12806" width="14.28515625" customWidth="1"/>
    <col min="12807" max="12807" width="1.7109375" customWidth="1"/>
    <col min="12808" max="12808" width="14.28515625" customWidth="1"/>
    <col min="12809" max="12809" width="1.7109375" customWidth="1"/>
    <col min="12810" max="12810" width="14.28515625" customWidth="1"/>
    <col min="12811" max="12811" width="1.7109375" customWidth="1"/>
    <col min="12812" max="12812" width="14.28515625" customWidth="1"/>
    <col min="12813" max="12813" width="0.5703125" customWidth="1"/>
    <col min="12814" max="12814" width="16.42578125" customWidth="1"/>
    <col min="12815" max="12815" width="1" customWidth="1"/>
    <col min="12816" max="12816" width="12" customWidth="1"/>
    <col min="13057" max="13057" width="46.42578125" customWidth="1"/>
    <col min="13058" max="13058" width="9" customWidth="1"/>
    <col min="13059" max="13059" width="1.7109375" customWidth="1"/>
    <col min="13060" max="13060" width="14.28515625" customWidth="1"/>
    <col min="13061" max="13061" width="1.7109375" customWidth="1"/>
    <col min="13062" max="13062" width="14.28515625" customWidth="1"/>
    <col min="13063" max="13063" width="1.7109375" customWidth="1"/>
    <col min="13064" max="13064" width="14.28515625" customWidth="1"/>
    <col min="13065" max="13065" width="1.7109375" customWidth="1"/>
    <col min="13066" max="13066" width="14.28515625" customWidth="1"/>
    <col min="13067" max="13067" width="1.7109375" customWidth="1"/>
    <col min="13068" max="13068" width="14.28515625" customWidth="1"/>
    <col min="13069" max="13069" width="0.5703125" customWidth="1"/>
    <col min="13070" max="13070" width="16.42578125" customWidth="1"/>
    <col min="13071" max="13071" width="1" customWidth="1"/>
    <col min="13072" max="13072" width="12" customWidth="1"/>
    <col min="13313" max="13313" width="46.42578125" customWidth="1"/>
    <col min="13314" max="13314" width="9" customWidth="1"/>
    <col min="13315" max="13315" width="1.7109375" customWidth="1"/>
    <col min="13316" max="13316" width="14.28515625" customWidth="1"/>
    <col min="13317" max="13317" width="1.7109375" customWidth="1"/>
    <col min="13318" max="13318" width="14.28515625" customWidth="1"/>
    <col min="13319" max="13319" width="1.7109375" customWidth="1"/>
    <col min="13320" max="13320" width="14.28515625" customWidth="1"/>
    <col min="13321" max="13321" width="1.7109375" customWidth="1"/>
    <col min="13322" max="13322" width="14.28515625" customWidth="1"/>
    <col min="13323" max="13323" width="1.7109375" customWidth="1"/>
    <col min="13324" max="13324" width="14.28515625" customWidth="1"/>
    <col min="13325" max="13325" width="0.5703125" customWidth="1"/>
    <col min="13326" max="13326" width="16.42578125" customWidth="1"/>
    <col min="13327" max="13327" width="1" customWidth="1"/>
    <col min="13328" max="13328" width="12" customWidth="1"/>
    <col min="13569" max="13569" width="46.42578125" customWidth="1"/>
    <col min="13570" max="13570" width="9" customWidth="1"/>
    <col min="13571" max="13571" width="1.7109375" customWidth="1"/>
    <col min="13572" max="13572" width="14.28515625" customWidth="1"/>
    <col min="13573" max="13573" width="1.7109375" customWidth="1"/>
    <col min="13574" max="13574" width="14.28515625" customWidth="1"/>
    <col min="13575" max="13575" width="1.7109375" customWidth="1"/>
    <col min="13576" max="13576" width="14.28515625" customWidth="1"/>
    <col min="13577" max="13577" width="1.7109375" customWidth="1"/>
    <col min="13578" max="13578" width="14.28515625" customWidth="1"/>
    <col min="13579" max="13579" width="1.7109375" customWidth="1"/>
    <col min="13580" max="13580" width="14.28515625" customWidth="1"/>
    <col min="13581" max="13581" width="0.5703125" customWidth="1"/>
    <col min="13582" max="13582" width="16.42578125" customWidth="1"/>
    <col min="13583" max="13583" width="1" customWidth="1"/>
    <col min="13584" max="13584" width="12" customWidth="1"/>
    <col min="13825" max="13825" width="46.42578125" customWidth="1"/>
    <col min="13826" max="13826" width="9" customWidth="1"/>
    <col min="13827" max="13827" width="1.7109375" customWidth="1"/>
    <col min="13828" max="13828" width="14.28515625" customWidth="1"/>
    <col min="13829" max="13829" width="1.7109375" customWidth="1"/>
    <col min="13830" max="13830" width="14.28515625" customWidth="1"/>
    <col min="13831" max="13831" width="1.7109375" customWidth="1"/>
    <col min="13832" max="13832" width="14.28515625" customWidth="1"/>
    <col min="13833" max="13833" width="1.7109375" customWidth="1"/>
    <col min="13834" max="13834" width="14.28515625" customWidth="1"/>
    <col min="13835" max="13835" width="1.7109375" customWidth="1"/>
    <col min="13836" max="13836" width="14.28515625" customWidth="1"/>
    <col min="13837" max="13837" width="0.5703125" customWidth="1"/>
    <col min="13838" max="13838" width="16.42578125" customWidth="1"/>
    <col min="13839" max="13839" width="1" customWidth="1"/>
    <col min="13840" max="13840" width="12" customWidth="1"/>
    <col min="14081" max="14081" width="46.42578125" customWidth="1"/>
    <col min="14082" max="14082" width="9" customWidth="1"/>
    <col min="14083" max="14083" width="1.7109375" customWidth="1"/>
    <col min="14084" max="14084" width="14.28515625" customWidth="1"/>
    <col min="14085" max="14085" width="1.7109375" customWidth="1"/>
    <col min="14086" max="14086" width="14.28515625" customWidth="1"/>
    <col min="14087" max="14087" width="1.7109375" customWidth="1"/>
    <col min="14088" max="14088" width="14.28515625" customWidth="1"/>
    <col min="14089" max="14089" width="1.7109375" customWidth="1"/>
    <col min="14090" max="14090" width="14.28515625" customWidth="1"/>
    <col min="14091" max="14091" width="1.7109375" customWidth="1"/>
    <col min="14092" max="14092" width="14.28515625" customWidth="1"/>
    <col min="14093" max="14093" width="0.5703125" customWidth="1"/>
    <col min="14094" max="14094" width="16.42578125" customWidth="1"/>
    <col min="14095" max="14095" width="1" customWidth="1"/>
    <col min="14096" max="14096" width="12" customWidth="1"/>
    <col min="14337" max="14337" width="46.42578125" customWidth="1"/>
    <col min="14338" max="14338" width="9" customWidth="1"/>
    <col min="14339" max="14339" width="1.7109375" customWidth="1"/>
    <col min="14340" max="14340" width="14.28515625" customWidth="1"/>
    <col min="14341" max="14341" width="1.7109375" customWidth="1"/>
    <col min="14342" max="14342" width="14.28515625" customWidth="1"/>
    <col min="14343" max="14343" width="1.7109375" customWidth="1"/>
    <col min="14344" max="14344" width="14.28515625" customWidth="1"/>
    <col min="14345" max="14345" width="1.7109375" customWidth="1"/>
    <col min="14346" max="14346" width="14.28515625" customWidth="1"/>
    <col min="14347" max="14347" width="1.7109375" customWidth="1"/>
    <col min="14348" max="14348" width="14.28515625" customWidth="1"/>
    <col min="14349" max="14349" width="0.5703125" customWidth="1"/>
    <col min="14350" max="14350" width="16.42578125" customWidth="1"/>
    <col min="14351" max="14351" width="1" customWidth="1"/>
    <col min="14352" max="14352" width="12" customWidth="1"/>
    <col min="14593" max="14593" width="46.42578125" customWidth="1"/>
    <col min="14594" max="14594" width="9" customWidth="1"/>
    <col min="14595" max="14595" width="1.7109375" customWidth="1"/>
    <col min="14596" max="14596" width="14.28515625" customWidth="1"/>
    <col min="14597" max="14597" width="1.7109375" customWidth="1"/>
    <col min="14598" max="14598" width="14.28515625" customWidth="1"/>
    <col min="14599" max="14599" width="1.7109375" customWidth="1"/>
    <col min="14600" max="14600" width="14.28515625" customWidth="1"/>
    <col min="14601" max="14601" width="1.7109375" customWidth="1"/>
    <col min="14602" max="14602" width="14.28515625" customWidth="1"/>
    <col min="14603" max="14603" width="1.7109375" customWidth="1"/>
    <col min="14604" max="14604" width="14.28515625" customWidth="1"/>
    <col min="14605" max="14605" width="0.5703125" customWidth="1"/>
    <col min="14606" max="14606" width="16.42578125" customWidth="1"/>
    <col min="14607" max="14607" width="1" customWidth="1"/>
    <col min="14608" max="14608" width="12" customWidth="1"/>
    <col min="14849" max="14849" width="46.42578125" customWidth="1"/>
    <col min="14850" max="14850" width="9" customWidth="1"/>
    <col min="14851" max="14851" width="1.7109375" customWidth="1"/>
    <col min="14852" max="14852" width="14.28515625" customWidth="1"/>
    <col min="14853" max="14853" width="1.7109375" customWidth="1"/>
    <col min="14854" max="14854" width="14.28515625" customWidth="1"/>
    <col min="14855" max="14855" width="1.7109375" customWidth="1"/>
    <col min="14856" max="14856" width="14.28515625" customWidth="1"/>
    <col min="14857" max="14857" width="1.7109375" customWidth="1"/>
    <col min="14858" max="14858" width="14.28515625" customWidth="1"/>
    <col min="14859" max="14859" width="1.7109375" customWidth="1"/>
    <col min="14860" max="14860" width="14.28515625" customWidth="1"/>
    <col min="14861" max="14861" width="0.5703125" customWidth="1"/>
    <col min="14862" max="14862" width="16.42578125" customWidth="1"/>
    <col min="14863" max="14863" width="1" customWidth="1"/>
    <col min="14864" max="14864" width="12" customWidth="1"/>
    <col min="15105" max="15105" width="46.42578125" customWidth="1"/>
    <col min="15106" max="15106" width="9" customWidth="1"/>
    <col min="15107" max="15107" width="1.7109375" customWidth="1"/>
    <col min="15108" max="15108" width="14.28515625" customWidth="1"/>
    <col min="15109" max="15109" width="1.7109375" customWidth="1"/>
    <col min="15110" max="15110" width="14.28515625" customWidth="1"/>
    <col min="15111" max="15111" width="1.7109375" customWidth="1"/>
    <col min="15112" max="15112" width="14.28515625" customWidth="1"/>
    <col min="15113" max="15113" width="1.7109375" customWidth="1"/>
    <col min="15114" max="15114" width="14.28515625" customWidth="1"/>
    <col min="15115" max="15115" width="1.7109375" customWidth="1"/>
    <col min="15116" max="15116" width="14.28515625" customWidth="1"/>
    <col min="15117" max="15117" width="0.5703125" customWidth="1"/>
    <col min="15118" max="15118" width="16.42578125" customWidth="1"/>
    <col min="15119" max="15119" width="1" customWidth="1"/>
    <col min="15120" max="15120" width="12" customWidth="1"/>
    <col min="15361" max="15361" width="46.42578125" customWidth="1"/>
    <col min="15362" max="15362" width="9" customWidth="1"/>
    <col min="15363" max="15363" width="1.7109375" customWidth="1"/>
    <col min="15364" max="15364" width="14.28515625" customWidth="1"/>
    <col min="15365" max="15365" width="1.7109375" customWidth="1"/>
    <col min="15366" max="15366" width="14.28515625" customWidth="1"/>
    <col min="15367" max="15367" width="1.7109375" customWidth="1"/>
    <col min="15368" max="15368" width="14.28515625" customWidth="1"/>
    <col min="15369" max="15369" width="1.7109375" customWidth="1"/>
    <col min="15370" max="15370" width="14.28515625" customWidth="1"/>
    <col min="15371" max="15371" width="1.7109375" customWidth="1"/>
    <col min="15372" max="15372" width="14.28515625" customWidth="1"/>
    <col min="15373" max="15373" width="0.5703125" customWidth="1"/>
    <col min="15374" max="15374" width="16.42578125" customWidth="1"/>
    <col min="15375" max="15375" width="1" customWidth="1"/>
    <col min="15376" max="15376" width="12" customWidth="1"/>
    <col min="15617" max="15617" width="46.42578125" customWidth="1"/>
    <col min="15618" max="15618" width="9" customWidth="1"/>
    <col min="15619" max="15619" width="1.7109375" customWidth="1"/>
    <col min="15620" max="15620" width="14.28515625" customWidth="1"/>
    <col min="15621" max="15621" width="1.7109375" customWidth="1"/>
    <col min="15622" max="15622" width="14.28515625" customWidth="1"/>
    <col min="15623" max="15623" width="1.7109375" customWidth="1"/>
    <col min="15624" max="15624" width="14.28515625" customWidth="1"/>
    <col min="15625" max="15625" width="1.7109375" customWidth="1"/>
    <col min="15626" max="15626" width="14.28515625" customWidth="1"/>
    <col min="15627" max="15627" width="1.7109375" customWidth="1"/>
    <col min="15628" max="15628" width="14.28515625" customWidth="1"/>
    <col min="15629" max="15629" width="0.5703125" customWidth="1"/>
    <col min="15630" max="15630" width="16.42578125" customWidth="1"/>
    <col min="15631" max="15631" width="1" customWidth="1"/>
    <col min="15632" max="15632" width="12" customWidth="1"/>
    <col min="15873" max="15873" width="46.42578125" customWidth="1"/>
    <col min="15874" max="15874" width="9" customWidth="1"/>
    <col min="15875" max="15875" width="1.7109375" customWidth="1"/>
    <col min="15876" max="15876" width="14.28515625" customWidth="1"/>
    <col min="15877" max="15877" width="1.7109375" customWidth="1"/>
    <col min="15878" max="15878" width="14.28515625" customWidth="1"/>
    <col min="15879" max="15879" width="1.7109375" customWidth="1"/>
    <col min="15880" max="15880" width="14.28515625" customWidth="1"/>
    <col min="15881" max="15881" width="1.7109375" customWidth="1"/>
    <col min="15882" max="15882" width="14.28515625" customWidth="1"/>
    <col min="15883" max="15883" width="1.7109375" customWidth="1"/>
    <col min="15884" max="15884" width="14.28515625" customWidth="1"/>
    <col min="15885" max="15885" width="0.5703125" customWidth="1"/>
    <col min="15886" max="15886" width="16.42578125" customWidth="1"/>
    <col min="15887" max="15887" width="1" customWidth="1"/>
    <col min="15888" max="15888" width="12" customWidth="1"/>
    <col min="16129" max="16129" width="46.42578125" customWidth="1"/>
    <col min="16130" max="16130" width="9" customWidth="1"/>
    <col min="16131" max="16131" width="1.7109375" customWidth="1"/>
    <col min="16132" max="16132" width="14.28515625" customWidth="1"/>
    <col min="16133" max="16133" width="1.7109375" customWidth="1"/>
    <col min="16134" max="16134" width="14.28515625" customWidth="1"/>
    <col min="16135" max="16135" width="1.7109375" customWidth="1"/>
    <col min="16136" max="16136" width="14.28515625" customWidth="1"/>
    <col min="16137" max="16137" width="1.7109375" customWidth="1"/>
    <col min="16138" max="16138" width="14.28515625" customWidth="1"/>
    <col min="16139" max="16139" width="1.7109375" customWidth="1"/>
    <col min="16140" max="16140" width="14.28515625" customWidth="1"/>
    <col min="16141" max="16141" width="0.5703125" customWidth="1"/>
    <col min="16142" max="16142" width="16.42578125" customWidth="1"/>
    <col min="16143" max="16143" width="1" customWidth="1"/>
    <col min="16144" max="16144" width="12" customWidth="1"/>
  </cols>
  <sheetData>
    <row r="1" spans="1:16" ht="21.75" customHeight="1">
      <c r="A1" s="247" t="s">
        <v>56</v>
      </c>
      <c r="B1" s="247"/>
      <c r="C1" s="247"/>
      <c r="D1" s="247"/>
      <c r="E1" s="247"/>
      <c r="F1" s="247"/>
      <c r="G1" s="247"/>
      <c r="H1" s="247"/>
      <c r="I1" s="34"/>
      <c r="J1" s="34"/>
      <c r="K1" s="34"/>
      <c r="L1" s="34"/>
      <c r="M1" s="34"/>
      <c r="N1" s="125"/>
      <c r="O1" s="34"/>
      <c r="P1" s="125"/>
    </row>
    <row r="2" spans="1:16" ht="21.75" customHeight="1">
      <c r="A2" s="7" t="s">
        <v>53</v>
      </c>
      <c r="B2" s="35"/>
      <c r="C2" s="35"/>
      <c r="D2" s="35"/>
      <c r="E2" s="35"/>
      <c r="F2" s="35"/>
      <c r="G2" s="36"/>
      <c r="H2" s="35"/>
      <c r="I2" s="36"/>
      <c r="J2" s="36"/>
      <c r="K2" s="36"/>
      <c r="L2" s="36"/>
      <c r="M2" s="36"/>
      <c r="N2" s="124"/>
      <c r="O2" s="36"/>
      <c r="P2" s="124"/>
    </row>
    <row r="3" spans="1:16" ht="21.75" customHeight="1">
      <c r="A3" s="198"/>
      <c r="B3" s="198"/>
      <c r="C3" s="198"/>
      <c r="D3" s="198"/>
      <c r="E3" s="198"/>
      <c r="F3" s="198"/>
      <c r="G3" s="198"/>
      <c r="H3" s="35"/>
      <c r="I3" s="36"/>
      <c r="J3" s="36"/>
      <c r="K3" s="36"/>
      <c r="L3" s="36"/>
      <c r="M3" s="36"/>
      <c r="N3" s="35"/>
      <c r="O3" s="36"/>
      <c r="P3" s="35"/>
    </row>
    <row r="4" spans="1:16" ht="21.75" customHeight="1">
      <c r="A4" s="33"/>
      <c r="B4" s="60"/>
      <c r="C4" s="60"/>
      <c r="D4" s="239" t="s">
        <v>48</v>
      </c>
      <c r="E4" s="239"/>
      <c r="F4" s="239"/>
      <c r="G4" s="239"/>
      <c r="H4" s="239"/>
      <c r="I4" s="239"/>
      <c r="J4" s="239"/>
      <c r="K4" s="239"/>
      <c r="L4" s="239"/>
      <c r="M4" s="60"/>
      <c r="N4" s="60"/>
      <c r="O4" s="60"/>
      <c r="P4" s="60"/>
    </row>
    <row r="5" spans="1:16" ht="21.75" customHeight="1">
      <c r="A5" s="33"/>
      <c r="C5" s="40"/>
      <c r="D5" s="40" t="s">
        <v>27</v>
      </c>
      <c r="E5" s="40"/>
      <c r="F5" s="40"/>
      <c r="G5" s="40"/>
      <c r="H5" s="245" t="s">
        <v>12</v>
      </c>
      <c r="I5" s="245"/>
      <c r="J5" s="245"/>
      <c r="K5" s="40"/>
      <c r="L5" s="71" t="s">
        <v>31</v>
      </c>
      <c r="M5" s="38"/>
      <c r="N5" s="11"/>
      <c r="O5" s="39"/>
      <c r="P5" s="11"/>
    </row>
    <row r="6" spans="1:16" ht="21.75" customHeight="1">
      <c r="A6" s="33"/>
      <c r="C6" s="40"/>
      <c r="D6" s="71" t="s">
        <v>114</v>
      </c>
      <c r="E6" s="40"/>
      <c r="F6" s="38" t="s">
        <v>40</v>
      </c>
      <c r="G6" s="38"/>
      <c r="H6" s="40" t="s">
        <v>28</v>
      </c>
      <c r="I6" s="38"/>
      <c r="J6" s="38"/>
      <c r="K6" s="40"/>
      <c r="L6" s="71" t="s">
        <v>86</v>
      </c>
      <c r="M6" s="38"/>
      <c r="N6" s="40"/>
      <c r="O6" s="39"/>
      <c r="P6" s="40"/>
    </row>
    <row r="7" spans="1:16" ht="21.75" customHeight="1">
      <c r="A7" s="33"/>
      <c r="B7" s="202" t="s">
        <v>16</v>
      </c>
      <c r="D7" s="40" t="s">
        <v>33</v>
      </c>
      <c r="E7" s="40"/>
      <c r="F7" s="40" t="s">
        <v>39</v>
      </c>
      <c r="G7" s="40"/>
      <c r="H7" s="40" t="s">
        <v>34</v>
      </c>
      <c r="I7" s="38"/>
      <c r="J7" s="40" t="s">
        <v>32</v>
      </c>
      <c r="K7" s="40"/>
      <c r="L7" s="40" t="s">
        <v>35</v>
      </c>
      <c r="M7" s="38"/>
      <c r="N7" s="40"/>
      <c r="O7" s="39"/>
      <c r="P7" s="40"/>
    </row>
    <row r="8" spans="1:16" ht="21.75" customHeight="1">
      <c r="B8" s="37"/>
      <c r="C8" s="37"/>
      <c r="D8" s="246" t="s">
        <v>58</v>
      </c>
      <c r="E8" s="246"/>
      <c r="F8" s="246"/>
      <c r="G8" s="246"/>
      <c r="H8" s="246"/>
      <c r="I8" s="246"/>
      <c r="J8" s="246"/>
      <c r="K8" s="246"/>
      <c r="L8" s="246"/>
      <c r="M8" s="37"/>
      <c r="N8" s="37"/>
    </row>
    <row r="9" spans="1:16" ht="21.75" customHeight="1">
      <c r="A9" s="12" t="s">
        <v>119</v>
      </c>
      <c r="B9" s="67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37"/>
      <c r="N9" s="37"/>
    </row>
    <row r="10" spans="1:16" ht="21.75" customHeight="1">
      <c r="A10" s="12" t="s">
        <v>73</v>
      </c>
      <c r="B10" s="202"/>
      <c r="D10" s="128">
        <v>107625000</v>
      </c>
      <c r="E10" s="41"/>
      <c r="F10" s="128">
        <v>171075000</v>
      </c>
      <c r="G10" s="41"/>
      <c r="H10" s="128">
        <v>26906250</v>
      </c>
      <c r="I10" s="41"/>
      <c r="J10" s="128">
        <v>174651850</v>
      </c>
      <c r="K10" s="128"/>
      <c r="L10" s="128">
        <v>480258100</v>
      </c>
      <c r="M10" s="41"/>
      <c r="N10" s="41"/>
    </row>
    <row r="11" spans="1:16" ht="21.75" customHeight="1">
      <c r="A11" s="12"/>
      <c r="B11" s="202"/>
      <c r="D11" s="128"/>
      <c r="E11" s="41"/>
      <c r="F11" s="128"/>
      <c r="G11" s="41"/>
      <c r="H11" s="128"/>
      <c r="I11" s="41"/>
      <c r="J11" s="128"/>
      <c r="K11" s="128"/>
      <c r="L11" s="128"/>
      <c r="M11" s="41"/>
      <c r="N11" s="41"/>
    </row>
    <row r="12" spans="1:16" ht="21.75" customHeight="1">
      <c r="A12" s="1" t="s">
        <v>115</v>
      </c>
      <c r="B12" s="128"/>
      <c r="C12" s="41"/>
      <c r="D12" s="128"/>
      <c r="E12" s="41"/>
      <c r="F12" s="128"/>
      <c r="G12" s="41"/>
      <c r="H12" s="128"/>
      <c r="I12" s="128"/>
      <c r="J12" s="128"/>
      <c r="K12" s="41"/>
      <c r="L12" s="41"/>
      <c r="M12" s="41"/>
      <c r="N12" s="41"/>
    </row>
    <row r="13" spans="1:16" ht="21.75" customHeight="1">
      <c r="A13" s="16" t="s">
        <v>116</v>
      </c>
      <c r="B13" s="128"/>
      <c r="C13" s="41"/>
      <c r="D13" s="128"/>
      <c r="E13" s="41"/>
      <c r="F13" s="128"/>
      <c r="G13" s="41"/>
      <c r="H13" s="128"/>
      <c r="I13" s="128"/>
      <c r="J13" s="128"/>
      <c r="K13" s="41"/>
      <c r="L13" s="41"/>
      <c r="M13" s="41"/>
      <c r="N13" s="41"/>
    </row>
    <row r="14" spans="1:16" ht="21.75" customHeight="1">
      <c r="A14" s="42" t="s">
        <v>117</v>
      </c>
      <c r="B14" s="202">
        <v>9</v>
      </c>
      <c r="C14" s="41"/>
      <c r="D14" s="209" t="s">
        <v>59</v>
      </c>
      <c r="E14" s="210"/>
      <c r="F14" s="209" t="s">
        <v>59</v>
      </c>
      <c r="G14" s="210"/>
      <c r="H14" s="209" t="s">
        <v>59</v>
      </c>
      <c r="I14" s="128"/>
      <c r="J14" s="211">
        <v>-20447990</v>
      </c>
      <c r="K14" s="41"/>
      <c r="L14" s="210">
        <v>-20447990</v>
      </c>
      <c r="M14" s="41"/>
      <c r="N14" s="41"/>
    </row>
    <row r="15" spans="1:16" ht="21.75" customHeight="1">
      <c r="A15" s="16" t="s">
        <v>118</v>
      </c>
      <c r="B15" s="128"/>
      <c r="C15" s="41"/>
      <c r="D15" s="212" t="s">
        <v>59</v>
      </c>
      <c r="E15" s="41"/>
      <c r="F15" s="212" t="s">
        <v>59</v>
      </c>
      <c r="G15" s="41"/>
      <c r="H15" s="212" t="s">
        <v>59</v>
      </c>
      <c r="I15" s="128"/>
      <c r="J15" s="213">
        <v>-20447990</v>
      </c>
      <c r="K15" s="41"/>
      <c r="L15" s="213">
        <v>-20447990</v>
      </c>
      <c r="M15" s="41"/>
      <c r="N15" s="41"/>
    </row>
    <row r="16" spans="1:16" ht="21.75" customHeight="1">
      <c r="A16" s="12"/>
      <c r="B16" s="41"/>
      <c r="C16" s="68"/>
      <c r="D16" s="68"/>
      <c r="E16" s="68"/>
      <c r="F16" s="214"/>
      <c r="G16" s="41"/>
      <c r="H16" s="68"/>
      <c r="I16" s="68"/>
      <c r="J16" s="68"/>
      <c r="K16" s="41"/>
      <c r="L16" s="68"/>
      <c r="M16" s="41"/>
      <c r="N16" s="41"/>
    </row>
    <row r="17" spans="1:16" ht="21.75" customHeight="1">
      <c r="A17" s="2" t="s">
        <v>45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  <row r="18" spans="1:16" ht="21.75" customHeight="1">
      <c r="A18" s="33" t="s">
        <v>37</v>
      </c>
      <c r="B18" s="129"/>
      <c r="C18" s="130"/>
      <c r="D18" s="129" t="s">
        <v>59</v>
      </c>
      <c r="E18" s="130"/>
      <c r="F18" s="129" t="s">
        <v>59</v>
      </c>
      <c r="G18" s="131"/>
      <c r="H18" s="129" t="s">
        <v>59</v>
      </c>
      <c r="I18" s="129"/>
      <c r="J18" s="137">
        <f>'PL 4-5'!F72</f>
        <v>63131914</v>
      </c>
      <c r="K18" s="132"/>
      <c r="L18" s="184">
        <v>63131914</v>
      </c>
      <c r="M18" s="41"/>
      <c r="N18" s="62"/>
    </row>
    <row r="19" spans="1:16" ht="21.75" customHeight="1">
      <c r="A19" s="2" t="s">
        <v>44</v>
      </c>
      <c r="B19" s="135"/>
      <c r="C19" s="134">
        <f>SUM(C18:C18)</f>
        <v>0</v>
      </c>
      <c r="D19" s="215" t="s">
        <v>59</v>
      </c>
      <c r="E19" s="134">
        <v>0</v>
      </c>
      <c r="F19" s="215" t="s">
        <v>59</v>
      </c>
      <c r="G19" s="135"/>
      <c r="H19" s="215" t="s">
        <v>59</v>
      </c>
      <c r="I19" s="139"/>
      <c r="J19" s="138">
        <v>63131914</v>
      </c>
      <c r="K19" s="136">
        <v>0</v>
      </c>
      <c r="L19" s="138">
        <v>63131914</v>
      </c>
      <c r="M19" s="69">
        <f>SUM(M18:M18)</f>
        <v>0</v>
      </c>
      <c r="N19" s="69"/>
    </row>
    <row r="20" spans="1:16" ht="21.75" customHeight="1">
      <c r="A20" s="2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</row>
    <row r="21" spans="1:16" ht="21.75" customHeight="1" thickBot="1">
      <c r="A21" s="12" t="s">
        <v>120</v>
      </c>
      <c r="B21" s="128"/>
      <c r="C21" s="41"/>
      <c r="D21" s="94">
        <v>107625000</v>
      </c>
      <c r="E21" s="69"/>
      <c r="F21" s="94">
        <v>171075000</v>
      </c>
      <c r="G21" s="69"/>
      <c r="H21" s="94">
        <v>26906250</v>
      </c>
      <c r="I21" s="69"/>
      <c r="J21" s="94">
        <v>217335774</v>
      </c>
      <c r="K21" s="69"/>
      <c r="L21" s="94">
        <v>522942024</v>
      </c>
      <c r="M21" s="41"/>
      <c r="N21" s="41"/>
    </row>
    <row r="22" spans="1:16" ht="21.75" customHeight="1" thickTop="1"/>
    <row r="23" spans="1:16" ht="21.75" customHeight="1">
      <c r="A23" s="247" t="s">
        <v>56</v>
      </c>
      <c r="B23" s="247"/>
      <c r="C23" s="247"/>
      <c r="D23" s="247"/>
      <c r="E23" s="247"/>
      <c r="F23" s="247"/>
      <c r="G23" s="247"/>
      <c r="H23" s="247"/>
      <c r="I23" s="34"/>
      <c r="J23" s="34"/>
      <c r="K23" s="34"/>
      <c r="L23" s="34"/>
      <c r="M23" s="34"/>
      <c r="N23" s="125"/>
      <c r="O23" s="34"/>
      <c r="P23" s="125"/>
    </row>
    <row r="24" spans="1:16" ht="21.75" customHeight="1">
      <c r="A24" s="7" t="s">
        <v>53</v>
      </c>
      <c r="B24" s="35"/>
      <c r="C24" s="35"/>
      <c r="D24" s="35"/>
      <c r="E24" s="35"/>
      <c r="F24" s="35"/>
      <c r="G24" s="36"/>
      <c r="H24" s="35"/>
      <c r="I24" s="36"/>
      <c r="J24" s="36"/>
      <c r="K24" s="36"/>
      <c r="L24" s="36"/>
      <c r="M24" s="36"/>
      <c r="N24" s="124"/>
      <c r="O24" s="36"/>
      <c r="P24" s="124"/>
    </row>
    <row r="25" spans="1:16" ht="21.75" customHeight="1">
      <c r="A25" s="198"/>
      <c r="B25" s="198"/>
      <c r="C25" s="198"/>
      <c r="D25" s="198"/>
      <c r="E25" s="198"/>
      <c r="F25" s="198"/>
      <c r="G25" s="198"/>
      <c r="H25" s="35"/>
      <c r="I25" s="36"/>
      <c r="J25" s="36"/>
      <c r="K25" s="36"/>
      <c r="L25" s="36"/>
      <c r="M25" s="36"/>
      <c r="N25" s="35"/>
      <c r="O25" s="36"/>
      <c r="P25" s="35"/>
    </row>
    <row r="26" spans="1:16" ht="21.75" customHeight="1">
      <c r="A26" s="33"/>
      <c r="B26" s="60"/>
      <c r="C26" s="60"/>
      <c r="D26" s="239" t="s">
        <v>48</v>
      </c>
      <c r="E26" s="239"/>
      <c r="F26" s="239"/>
      <c r="G26" s="239"/>
      <c r="H26" s="239"/>
      <c r="I26" s="239"/>
      <c r="J26" s="239"/>
      <c r="K26" s="239"/>
      <c r="L26" s="239"/>
      <c r="M26" s="60"/>
      <c r="N26" s="60"/>
      <c r="O26" s="60"/>
      <c r="P26" s="60"/>
    </row>
    <row r="27" spans="1:16" ht="21.75" customHeight="1">
      <c r="A27" s="33"/>
      <c r="C27" s="40"/>
      <c r="D27" s="40" t="s">
        <v>27</v>
      </c>
      <c r="E27" s="40"/>
      <c r="F27" s="40"/>
      <c r="G27" s="40"/>
      <c r="H27" s="245" t="s">
        <v>12</v>
      </c>
      <c r="I27" s="245"/>
      <c r="J27" s="245"/>
      <c r="K27" s="40"/>
      <c r="L27" s="71" t="s">
        <v>31</v>
      </c>
      <c r="M27" s="38"/>
      <c r="N27" s="11"/>
      <c r="O27" s="39"/>
      <c r="P27" s="11"/>
    </row>
    <row r="28" spans="1:16" ht="21.75" customHeight="1">
      <c r="A28" s="33"/>
      <c r="C28" s="40"/>
      <c r="D28" s="71" t="s">
        <v>114</v>
      </c>
      <c r="E28" s="40"/>
      <c r="F28" s="38" t="s">
        <v>40</v>
      </c>
      <c r="G28" s="38"/>
      <c r="H28" s="40" t="s">
        <v>28</v>
      </c>
      <c r="I28" s="38"/>
      <c r="J28" s="38"/>
      <c r="K28" s="40"/>
      <c r="L28" s="71" t="s">
        <v>86</v>
      </c>
      <c r="M28" s="38"/>
      <c r="N28" s="40"/>
      <c r="O28" s="39"/>
      <c r="P28" s="40"/>
    </row>
    <row r="29" spans="1:16" ht="21.75" customHeight="1">
      <c r="A29" s="33"/>
      <c r="B29" s="31" t="s">
        <v>16</v>
      </c>
      <c r="D29" s="40" t="s">
        <v>33</v>
      </c>
      <c r="E29" s="40"/>
      <c r="F29" s="40" t="s">
        <v>39</v>
      </c>
      <c r="G29" s="40"/>
      <c r="H29" s="40" t="s">
        <v>34</v>
      </c>
      <c r="I29" s="38"/>
      <c r="J29" s="40" t="s">
        <v>32</v>
      </c>
      <c r="K29" s="40"/>
      <c r="L29" s="40" t="s">
        <v>35</v>
      </c>
      <c r="M29" s="38"/>
      <c r="N29" s="40"/>
      <c r="O29" s="39"/>
      <c r="P29" s="40"/>
    </row>
    <row r="30" spans="1:16" ht="21.75" customHeight="1">
      <c r="B30" s="37"/>
      <c r="C30" s="37"/>
      <c r="D30" s="246" t="s">
        <v>58</v>
      </c>
      <c r="E30" s="246"/>
      <c r="F30" s="246"/>
      <c r="G30" s="246"/>
      <c r="H30" s="246"/>
      <c r="I30" s="246"/>
      <c r="J30" s="246"/>
      <c r="K30" s="246"/>
      <c r="L30" s="246"/>
      <c r="M30" s="37"/>
      <c r="N30" s="37"/>
    </row>
    <row r="31" spans="1:16" ht="21.75" customHeight="1">
      <c r="A31" s="12" t="s">
        <v>121</v>
      </c>
      <c r="B31" s="67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37"/>
      <c r="N31" s="37"/>
    </row>
    <row r="32" spans="1:16" ht="21.75" customHeight="1">
      <c r="A32" s="12" t="s">
        <v>105</v>
      </c>
      <c r="B32" s="202"/>
      <c r="D32" s="136">
        <v>107625000</v>
      </c>
      <c r="E32" s="41"/>
      <c r="F32" s="136">
        <v>171075000</v>
      </c>
      <c r="G32" s="41"/>
      <c r="H32" s="136">
        <v>26906250</v>
      </c>
      <c r="I32" s="136"/>
      <c r="J32" s="136">
        <v>265663865</v>
      </c>
      <c r="K32" s="41"/>
      <c r="L32" s="41">
        <f>SUM(D32:J32)</f>
        <v>571270115</v>
      </c>
      <c r="M32" s="41"/>
      <c r="N32" s="41"/>
      <c r="O32" s="216"/>
      <c r="P32" s="216"/>
    </row>
    <row r="33" spans="1:14" ht="21.75" customHeight="1">
      <c r="A33" s="12"/>
      <c r="B33" s="41"/>
      <c r="C33" s="68"/>
      <c r="D33" s="68"/>
      <c r="E33" s="68"/>
      <c r="F33" s="214"/>
      <c r="G33" s="41"/>
      <c r="H33" s="68"/>
      <c r="I33" s="68"/>
      <c r="J33" s="68"/>
      <c r="K33" s="41"/>
      <c r="L33" s="68"/>
      <c r="M33" s="41"/>
      <c r="N33" s="41"/>
    </row>
    <row r="34" spans="1:14" ht="21.75" customHeight="1">
      <c r="A34" s="1" t="s">
        <v>115</v>
      </c>
      <c r="B34" s="128"/>
      <c r="C34" s="41"/>
      <c r="D34" s="128"/>
      <c r="E34" s="41"/>
      <c r="F34" s="128"/>
      <c r="G34" s="41"/>
      <c r="H34" s="128"/>
      <c r="I34" s="128"/>
      <c r="J34" s="128"/>
      <c r="K34" s="41"/>
      <c r="L34" s="41"/>
      <c r="M34" s="41"/>
      <c r="N34" s="41"/>
    </row>
    <row r="35" spans="1:14" ht="21.75" customHeight="1">
      <c r="A35" s="16" t="s">
        <v>116</v>
      </c>
      <c r="B35" s="128"/>
      <c r="C35" s="41"/>
      <c r="D35" s="128"/>
      <c r="E35" s="41"/>
      <c r="F35" s="128"/>
      <c r="G35" s="41"/>
      <c r="H35" s="128"/>
      <c r="I35" s="128"/>
      <c r="J35" s="128"/>
      <c r="K35" s="41"/>
      <c r="L35" s="41"/>
      <c r="M35" s="41"/>
      <c r="N35" s="41"/>
    </row>
    <row r="36" spans="1:14" ht="21.75" customHeight="1">
      <c r="A36" s="42" t="s">
        <v>117</v>
      </c>
      <c r="B36" s="202">
        <v>9</v>
      </c>
      <c r="C36" s="41"/>
      <c r="D36" s="209" t="s">
        <v>59</v>
      </c>
      <c r="E36" s="210"/>
      <c r="F36" s="209" t="s">
        <v>59</v>
      </c>
      <c r="G36" s="210"/>
      <c r="H36" s="209" t="s">
        <v>59</v>
      </c>
      <c r="I36" s="128"/>
      <c r="J36" s="211">
        <v>-25829520</v>
      </c>
      <c r="K36" s="41"/>
      <c r="L36" s="210">
        <f>SUM(D36:J36)</f>
        <v>-25829520</v>
      </c>
      <c r="M36" s="41"/>
      <c r="N36" s="41"/>
    </row>
    <row r="37" spans="1:14" ht="21.75" customHeight="1">
      <c r="A37" s="16" t="s">
        <v>118</v>
      </c>
      <c r="B37" s="128"/>
      <c r="C37" s="41"/>
      <c r="D37" s="212" t="s">
        <v>59</v>
      </c>
      <c r="E37" s="41"/>
      <c r="F37" s="212" t="s">
        <v>59</v>
      </c>
      <c r="G37" s="41"/>
      <c r="H37" s="212" t="s">
        <v>59</v>
      </c>
      <c r="I37" s="128"/>
      <c r="J37" s="213">
        <f>SUM(J36)</f>
        <v>-25829520</v>
      </c>
      <c r="K37" s="41"/>
      <c r="L37" s="213">
        <f>SUM(L36)</f>
        <v>-25829520</v>
      </c>
      <c r="M37" s="41"/>
      <c r="N37" s="41"/>
    </row>
    <row r="38" spans="1:14" ht="21.75" customHeight="1">
      <c r="A38" s="12"/>
      <c r="B38" s="128"/>
      <c r="C38" s="41"/>
      <c r="D38" s="128"/>
      <c r="E38" s="41"/>
      <c r="F38" s="128"/>
      <c r="G38" s="41"/>
      <c r="H38" s="128"/>
      <c r="I38" s="128"/>
      <c r="J38" s="128"/>
      <c r="K38" s="41"/>
      <c r="L38" s="41"/>
      <c r="M38" s="41"/>
      <c r="N38" s="41"/>
    </row>
    <row r="39" spans="1:14" ht="21.75" customHeight="1">
      <c r="A39" s="2" t="s">
        <v>45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</row>
    <row r="40" spans="1:14" ht="21.75" customHeight="1">
      <c r="A40" s="33" t="s">
        <v>37</v>
      </c>
      <c r="B40" s="129"/>
      <c r="C40" s="130"/>
      <c r="D40" s="129" t="s">
        <v>59</v>
      </c>
      <c r="E40" s="130"/>
      <c r="F40" s="129" t="s">
        <v>59</v>
      </c>
      <c r="G40" s="131"/>
      <c r="H40" s="129" t="s">
        <v>59</v>
      </c>
      <c r="I40" s="129"/>
      <c r="J40" s="217">
        <f>'PL 4-5'!D72</f>
        <v>63048111</v>
      </c>
      <c r="K40" s="132"/>
      <c r="L40" s="210">
        <f>SUM(D40:J40)</f>
        <v>63048111</v>
      </c>
      <c r="M40" s="41"/>
      <c r="N40" s="62"/>
    </row>
    <row r="41" spans="1:14" ht="21.75" customHeight="1">
      <c r="A41" s="2" t="s">
        <v>44</v>
      </c>
      <c r="B41" s="135"/>
      <c r="C41" s="134">
        <f>SUM(C40:C40)</f>
        <v>0</v>
      </c>
      <c r="D41" s="215" t="s">
        <v>59</v>
      </c>
      <c r="E41" s="134">
        <f>SUM(E40:E40)</f>
        <v>0</v>
      </c>
      <c r="F41" s="215" t="s">
        <v>59</v>
      </c>
      <c r="G41" s="135"/>
      <c r="H41" s="215" t="s">
        <v>59</v>
      </c>
      <c r="I41" s="139"/>
      <c r="J41" s="218">
        <f>SUM(J40:J40)</f>
        <v>63048111</v>
      </c>
      <c r="K41" s="136">
        <f>SUM(K40:K40)</f>
        <v>0</v>
      </c>
      <c r="L41" s="218">
        <f>SUM(L40:L40)</f>
        <v>63048111</v>
      </c>
      <c r="M41" s="69">
        <f>SUM(M40:M40)</f>
        <v>0</v>
      </c>
      <c r="N41" s="69"/>
    </row>
    <row r="42" spans="1:14" ht="21.75" customHeight="1">
      <c r="A42" s="2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</row>
    <row r="43" spans="1:14" ht="21.75" customHeight="1" thickBot="1">
      <c r="A43" s="12" t="s">
        <v>122</v>
      </c>
      <c r="B43" s="128"/>
      <c r="C43" s="41"/>
      <c r="D43" s="94">
        <f>SUM(D32,D41)</f>
        <v>107625000</v>
      </c>
      <c r="E43" s="69"/>
      <c r="F43" s="94">
        <f>SUM(F32,F41)</f>
        <v>171075000</v>
      </c>
      <c r="G43" s="69"/>
      <c r="H43" s="94">
        <f>SUM(H32,H41)</f>
        <v>26906250</v>
      </c>
      <c r="I43" s="69"/>
      <c r="J43" s="94">
        <f>SUM(J32,J37,J41)</f>
        <v>302882456</v>
      </c>
      <c r="K43" s="69"/>
      <c r="L43" s="94">
        <f>SUM(L32,L37,L41)</f>
        <v>608488706</v>
      </c>
      <c r="M43" s="41"/>
      <c r="N43" s="41"/>
    </row>
    <row r="44" spans="1:14" ht="21.75" customHeight="1" thickTop="1"/>
  </sheetData>
  <mergeCells count="8">
    <mergeCell ref="D26:L26"/>
    <mergeCell ref="H27:J27"/>
    <mergeCell ref="D30:L30"/>
    <mergeCell ref="A1:H1"/>
    <mergeCell ref="D4:L4"/>
    <mergeCell ref="H5:J5"/>
    <mergeCell ref="D8:L8"/>
    <mergeCell ref="A23:H23"/>
  </mergeCells>
  <pageMargins left="0.8" right="0.8" top="0.48" bottom="0.5" header="0.5" footer="0.5"/>
  <pageSetup paperSize="9" scale="95" firstPageNumber="6" orientation="landscape" useFirstPageNumber="1" r:id="rId1"/>
  <headerFooter>
    <oddFooter>&amp;L  The accompanying notes are an integral part of these financial statements.
&amp;C&amp;P</oddFooter>
  </headerFooter>
  <rowBreaks count="1" manualBreakCount="1">
    <brk id="2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view="pageBreakPreview" zoomScale="85" zoomScaleNormal="90" zoomScaleSheetLayoutView="85" workbookViewId="0">
      <selection sqref="A1:H1"/>
    </sheetView>
  </sheetViews>
  <sheetFormatPr defaultRowHeight="21.75" customHeight="1"/>
  <cols>
    <col min="1" max="1" width="48.28515625" customWidth="1"/>
    <col min="2" max="2" width="9" customWidth="1"/>
    <col min="3" max="3" width="1.7109375" customWidth="1"/>
    <col min="4" max="4" width="14.28515625" customWidth="1"/>
    <col min="5" max="5" width="1.7109375" customWidth="1"/>
    <col min="6" max="6" width="14.28515625" customWidth="1"/>
    <col min="7" max="7" width="1.7109375" customWidth="1"/>
    <col min="8" max="8" width="14.28515625" customWidth="1"/>
    <col min="9" max="9" width="1.7109375" customWidth="1"/>
    <col min="10" max="10" width="14.28515625" customWidth="1"/>
    <col min="11" max="11" width="1.7109375" customWidth="1"/>
    <col min="12" max="12" width="14.28515625" customWidth="1"/>
    <col min="13" max="13" width="0.5703125" customWidth="1"/>
    <col min="14" max="14" width="16.42578125" customWidth="1"/>
    <col min="15" max="15" width="1" customWidth="1"/>
    <col min="16" max="16" width="12" customWidth="1"/>
    <col min="257" max="257" width="46.42578125" customWidth="1"/>
    <col min="258" max="258" width="9" customWidth="1"/>
    <col min="259" max="259" width="1.7109375" customWidth="1"/>
    <col min="260" max="260" width="14.28515625" customWidth="1"/>
    <col min="261" max="261" width="1.7109375" customWidth="1"/>
    <col min="262" max="262" width="14.28515625" customWidth="1"/>
    <col min="263" max="263" width="1.7109375" customWidth="1"/>
    <col min="264" max="264" width="14.28515625" customWidth="1"/>
    <col min="265" max="265" width="1.7109375" customWidth="1"/>
    <col min="266" max="266" width="14.28515625" customWidth="1"/>
    <col min="267" max="267" width="1.7109375" customWidth="1"/>
    <col min="268" max="268" width="14.28515625" customWidth="1"/>
    <col min="269" max="269" width="0.5703125" customWidth="1"/>
    <col min="270" max="270" width="16.42578125" customWidth="1"/>
    <col min="271" max="271" width="1" customWidth="1"/>
    <col min="272" max="272" width="12" customWidth="1"/>
    <col min="513" max="513" width="46.42578125" customWidth="1"/>
    <col min="514" max="514" width="9" customWidth="1"/>
    <col min="515" max="515" width="1.7109375" customWidth="1"/>
    <col min="516" max="516" width="14.28515625" customWidth="1"/>
    <col min="517" max="517" width="1.7109375" customWidth="1"/>
    <col min="518" max="518" width="14.28515625" customWidth="1"/>
    <col min="519" max="519" width="1.7109375" customWidth="1"/>
    <col min="520" max="520" width="14.28515625" customWidth="1"/>
    <col min="521" max="521" width="1.7109375" customWidth="1"/>
    <col min="522" max="522" width="14.28515625" customWidth="1"/>
    <col min="523" max="523" width="1.7109375" customWidth="1"/>
    <col min="524" max="524" width="14.28515625" customWidth="1"/>
    <col min="525" max="525" width="0.5703125" customWidth="1"/>
    <col min="526" max="526" width="16.42578125" customWidth="1"/>
    <col min="527" max="527" width="1" customWidth="1"/>
    <col min="528" max="528" width="12" customWidth="1"/>
    <col min="769" max="769" width="46.42578125" customWidth="1"/>
    <col min="770" max="770" width="9" customWidth="1"/>
    <col min="771" max="771" width="1.7109375" customWidth="1"/>
    <col min="772" max="772" width="14.28515625" customWidth="1"/>
    <col min="773" max="773" width="1.7109375" customWidth="1"/>
    <col min="774" max="774" width="14.28515625" customWidth="1"/>
    <col min="775" max="775" width="1.7109375" customWidth="1"/>
    <col min="776" max="776" width="14.28515625" customWidth="1"/>
    <col min="777" max="777" width="1.7109375" customWidth="1"/>
    <col min="778" max="778" width="14.28515625" customWidth="1"/>
    <col min="779" max="779" width="1.7109375" customWidth="1"/>
    <col min="780" max="780" width="14.28515625" customWidth="1"/>
    <col min="781" max="781" width="0.5703125" customWidth="1"/>
    <col min="782" max="782" width="16.42578125" customWidth="1"/>
    <col min="783" max="783" width="1" customWidth="1"/>
    <col min="784" max="784" width="12" customWidth="1"/>
    <col min="1025" max="1025" width="46.42578125" customWidth="1"/>
    <col min="1026" max="1026" width="9" customWidth="1"/>
    <col min="1027" max="1027" width="1.7109375" customWidth="1"/>
    <col min="1028" max="1028" width="14.28515625" customWidth="1"/>
    <col min="1029" max="1029" width="1.7109375" customWidth="1"/>
    <col min="1030" max="1030" width="14.28515625" customWidth="1"/>
    <col min="1031" max="1031" width="1.7109375" customWidth="1"/>
    <col min="1032" max="1032" width="14.28515625" customWidth="1"/>
    <col min="1033" max="1033" width="1.7109375" customWidth="1"/>
    <col min="1034" max="1034" width="14.28515625" customWidth="1"/>
    <col min="1035" max="1035" width="1.7109375" customWidth="1"/>
    <col min="1036" max="1036" width="14.28515625" customWidth="1"/>
    <col min="1037" max="1037" width="0.5703125" customWidth="1"/>
    <col min="1038" max="1038" width="16.42578125" customWidth="1"/>
    <col min="1039" max="1039" width="1" customWidth="1"/>
    <col min="1040" max="1040" width="12" customWidth="1"/>
    <col min="1281" max="1281" width="46.42578125" customWidth="1"/>
    <col min="1282" max="1282" width="9" customWidth="1"/>
    <col min="1283" max="1283" width="1.7109375" customWidth="1"/>
    <col min="1284" max="1284" width="14.28515625" customWidth="1"/>
    <col min="1285" max="1285" width="1.7109375" customWidth="1"/>
    <col min="1286" max="1286" width="14.28515625" customWidth="1"/>
    <col min="1287" max="1287" width="1.7109375" customWidth="1"/>
    <col min="1288" max="1288" width="14.28515625" customWidth="1"/>
    <col min="1289" max="1289" width="1.7109375" customWidth="1"/>
    <col min="1290" max="1290" width="14.28515625" customWidth="1"/>
    <col min="1291" max="1291" width="1.7109375" customWidth="1"/>
    <col min="1292" max="1292" width="14.28515625" customWidth="1"/>
    <col min="1293" max="1293" width="0.5703125" customWidth="1"/>
    <col min="1294" max="1294" width="16.42578125" customWidth="1"/>
    <col min="1295" max="1295" width="1" customWidth="1"/>
    <col min="1296" max="1296" width="12" customWidth="1"/>
    <col min="1537" max="1537" width="46.42578125" customWidth="1"/>
    <col min="1538" max="1538" width="9" customWidth="1"/>
    <col min="1539" max="1539" width="1.7109375" customWidth="1"/>
    <col min="1540" max="1540" width="14.28515625" customWidth="1"/>
    <col min="1541" max="1541" width="1.7109375" customWidth="1"/>
    <col min="1542" max="1542" width="14.28515625" customWidth="1"/>
    <col min="1543" max="1543" width="1.7109375" customWidth="1"/>
    <col min="1544" max="1544" width="14.28515625" customWidth="1"/>
    <col min="1545" max="1545" width="1.7109375" customWidth="1"/>
    <col min="1546" max="1546" width="14.28515625" customWidth="1"/>
    <col min="1547" max="1547" width="1.7109375" customWidth="1"/>
    <col min="1548" max="1548" width="14.28515625" customWidth="1"/>
    <col min="1549" max="1549" width="0.5703125" customWidth="1"/>
    <col min="1550" max="1550" width="16.42578125" customWidth="1"/>
    <col min="1551" max="1551" width="1" customWidth="1"/>
    <col min="1552" max="1552" width="12" customWidth="1"/>
    <col min="1793" max="1793" width="46.42578125" customWidth="1"/>
    <col min="1794" max="1794" width="9" customWidth="1"/>
    <col min="1795" max="1795" width="1.7109375" customWidth="1"/>
    <col min="1796" max="1796" width="14.28515625" customWidth="1"/>
    <col min="1797" max="1797" width="1.7109375" customWidth="1"/>
    <col min="1798" max="1798" width="14.28515625" customWidth="1"/>
    <col min="1799" max="1799" width="1.7109375" customWidth="1"/>
    <col min="1800" max="1800" width="14.28515625" customWidth="1"/>
    <col min="1801" max="1801" width="1.7109375" customWidth="1"/>
    <col min="1802" max="1802" width="14.28515625" customWidth="1"/>
    <col min="1803" max="1803" width="1.7109375" customWidth="1"/>
    <col min="1804" max="1804" width="14.28515625" customWidth="1"/>
    <col min="1805" max="1805" width="0.5703125" customWidth="1"/>
    <col min="1806" max="1806" width="16.42578125" customWidth="1"/>
    <col min="1807" max="1807" width="1" customWidth="1"/>
    <col min="1808" max="1808" width="12" customWidth="1"/>
    <col min="2049" max="2049" width="46.42578125" customWidth="1"/>
    <col min="2050" max="2050" width="9" customWidth="1"/>
    <col min="2051" max="2051" width="1.7109375" customWidth="1"/>
    <col min="2052" max="2052" width="14.28515625" customWidth="1"/>
    <col min="2053" max="2053" width="1.7109375" customWidth="1"/>
    <col min="2054" max="2054" width="14.28515625" customWidth="1"/>
    <col min="2055" max="2055" width="1.7109375" customWidth="1"/>
    <col min="2056" max="2056" width="14.28515625" customWidth="1"/>
    <col min="2057" max="2057" width="1.7109375" customWidth="1"/>
    <col min="2058" max="2058" width="14.28515625" customWidth="1"/>
    <col min="2059" max="2059" width="1.7109375" customWidth="1"/>
    <col min="2060" max="2060" width="14.28515625" customWidth="1"/>
    <col min="2061" max="2061" width="0.5703125" customWidth="1"/>
    <col min="2062" max="2062" width="16.42578125" customWidth="1"/>
    <col min="2063" max="2063" width="1" customWidth="1"/>
    <col min="2064" max="2064" width="12" customWidth="1"/>
    <col min="2305" max="2305" width="46.42578125" customWidth="1"/>
    <col min="2306" max="2306" width="9" customWidth="1"/>
    <col min="2307" max="2307" width="1.7109375" customWidth="1"/>
    <col min="2308" max="2308" width="14.28515625" customWidth="1"/>
    <col min="2309" max="2309" width="1.7109375" customWidth="1"/>
    <col min="2310" max="2310" width="14.28515625" customWidth="1"/>
    <col min="2311" max="2311" width="1.7109375" customWidth="1"/>
    <col min="2312" max="2312" width="14.28515625" customWidth="1"/>
    <col min="2313" max="2313" width="1.7109375" customWidth="1"/>
    <col min="2314" max="2314" width="14.28515625" customWidth="1"/>
    <col min="2315" max="2315" width="1.7109375" customWidth="1"/>
    <col min="2316" max="2316" width="14.28515625" customWidth="1"/>
    <col min="2317" max="2317" width="0.5703125" customWidth="1"/>
    <col min="2318" max="2318" width="16.42578125" customWidth="1"/>
    <col min="2319" max="2319" width="1" customWidth="1"/>
    <col min="2320" max="2320" width="12" customWidth="1"/>
    <col min="2561" max="2561" width="46.42578125" customWidth="1"/>
    <col min="2562" max="2562" width="9" customWidth="1"/>
    <col min="2563" max="2563" width="1.7109375" customWidth="1"/>
    <col min="2564" max="2564" width="14.28515625" customWidth="1"/>
    <col min="2565" max="2565" width="1.7109375" customWidth="1"/>
    <col min="2566" max="2566" width="14.28515625" customWidth="1"/>
    <col min="2567" max="2567" width="1.7109375" customWidth="1"/>
    <col min="2568" max="2568" width="14.28515625" customWidth="1"/>
    <col min="2569" max="2569" width="1.7109375" customWidth="1"/>
    <col min="2570" max="2570" width="14.28515625" customWidth="1"/>
    <col min="2571" max="2571" width="1.7109375" customWidth="1"/>
    <col min="2572" max="2572" width="14.28515625" customWidth="1"/>
    <col min="2573" max="2573" width="0.5703125" customWidth="1"/>
    <col min="2574" max="2574" width="16.42578125" customWidth="1"/>
    <col min="2575" max="2575" width="1" customWidth="1"/>
    <col min="2576" max="2576" width="12" customWidth="1"/>
    <col min="2817" max="2817" width="46.42578125" customWidth="1"/>
    <col min="2818" max="2818" width="9" customWidth="1"/>
    <col min="2819" max="2819" width="1.7109375" customWidth="1"/>
    <col min="2820" max="2820" width="14.28515625" customWidth="1"/>
    <col min="2821" max="2821" width="1.7109375" customWidth="1"/>
    <col min="2822" max="2822" width="14.28515625" customWidth="1"/>
    <col min="2823" max="2823" width="1.7109375" customWidth="1"/>
    <col min="2824" max="2824" width="14.28515625" customWidth="1"/>
    <col min="2825" max="2825" width="1.7109375" customWidth="1"/>
    <col min="2826" max="2826" width="14.28515625" customWidth="1"/>
    <col min="2827" max="2827" width="1.7109375" customWidth="1"/>
    <col min="2828" max="2828" width="14.28515625" customWidth="1"/>
    <col min="2829" max="2829" width="0.5703125" customWidth="1"/>
    <col min="2830" max="2830" width="16.42578125" customWidth="1"/>
    <col min="2831" max="2831" width="1" customWidth="1"/>
    <col min="2832" max="2832" width="12" customWidth="1"/>
    <col min="3073" max="3073" width="46.42578125" customWidth="1"/>
    <col min="3074" max="3074" width="9" customWidth="1"/>
    <col min="3075" max="3075" width="1.7109375" customWidth="1"/>
    <col min="3076" max="3076" width="14.28515625" customWidth="1"/>
    <col min="3077" max="3077" width="1.7109375" customWidth="1"/>
    <col min="3078" max="3078" width="14.28515625" customWidth="1"/>
    <col min="3079" max="3079" width="1.7109375" customWidth="1"/>
    <col min="3080" max="3080" width="14.28515625" customWidth="1"/>
    <col min="3081" max="3081" width="1.7109375" customWidth="1"/>
    <col min="3082" max="3082" width="14.28515625" customWidth="1"/>
    <col min="3083" max="3083" width="1.7109375" customWidth="1"/>
    <col min="3084" max="3084" width="14.28515625" customWidth="1"/>
    <col min="3085" max="3085" width="0.5703125" customWidth="1"/>
    <col min="3086" max="3086" width="16.42578125" customWidth="1"/>
    <col min="3087" max="3087" width="1" customWidth="1"/>
    <col min="3088" max="3088" width="12" customWidth="1"/>
    <col min="3329" max="3329" width="46.42578125" customWidth="1"/>
    <col min="3330" max="3330" width="9" customWidth="1"/>
    <col min="3331" max="3331" width="1.7109375" customWidth="1"/>
    <col min="3332" max="3332" width="14.28515625" customWidth="1"/>
    <col min="3333" max="3333" width="1.7109375" customWidth="1"/>
    <col min="3334" max="3334" width="14.28515625" customWidth="1"/>
    <col min="3335" max="3335" width="1.7109375" customWidth="1"/>
    <col min="3336" max="3336" width="14.28515625" customWidth="1"/>
    <col min="3337" max="3337" width="1.7109375" customWidth="1"/>
    <col min="3338" max="3338" width="14.28515625" customWidth="1"/>
    <col min="3339" max="3339" width="1.7109375" customWidth="1"/>
    <col min="3340" max="3340" width="14.28515625" customWidth="1"/>
    <col min="3341" max="3341" width="0.5703125" customWidth="1"/>
    <col min="3342" max="3342" width="16.42578125" customWidth="1"/>
    <col min="3343" max="3343" width="1" customWidth="1"/>
    <col min="3344" max="3344" width="12" customWidth="1"/>
    <col min="3585" max="3585" width="46.42578125" customWidth="1"/>
    <col min="3586" max="3586" width="9" customWidth="1"/>
    <col min="3587" max="3587" width="1.7109375" customWidth="1"/>
    <col min="3588" max="3588" width="14.28515625" customWidth="1"/>
    <col min="3589" max="3589" width="1.7109375" customWidth="1"/>
    <col min="3590" max="3590" width="14.28515625" customWidth="1"/>
    <col min="3591" max="3591" width="1.7109375" customWidth="1"/>
    <col min="3592" max="3592" width="14.28515625" customWidth="1"/>
    <col min="3593" max="3593" width="1.7109375" customWidth="1"/>
    <col min="3594" max="3594" width="14.28515625" customWidth="1"/>
    <col min="3595" max="3595" width="1.7109375" customWidth="1"/>
    <col min="3596" max="3596" width="14.28515625" customWidth="1"/>
    <col min="3597" max="3597" width="0.5703125" customWidth="1"/>
    <col min="3598" max="3598" width="16.42578125" customWidth="1"/>
    <col min="3599" max="3599" width="1" customWidth="1"/>
    <col min="3600" max="3600" width="12" customWidth="1"/>
    <col min="3841" max="3841" width="46.42578125" customWidth="1"/>
    <col min="3842" max="3842" width="9" customWidth="1"/>
    <col min="3843" max="3843" width="1.7109375" customWidth="1"/>
    <col min="3844" max="3844" width="14.28515625" customWidth="1"/>
    <col min="3845" max="3845" width="1.7109375" customWidth="1"/>
    <col min="3846" max="3846" width="14.28515625" customWidth="1"/>
    <col min="3847" max="3847" width="1.7109375" customWidth="1"/>
    <col min="3848" max="3848" width="14.28515625" customWidth="1"/>
    <col min="3849" max="3849" width="1.7109375" customWidth="1"/>
    <col min="3850" max="3850" width="14.28515625" customWidth="1"/>
    <col min="3851" max="3851" width="1.7109375" customWidth="1"/>
    <col min="3852" max="3852" width="14.28515625" customWidth="1"/>
    <col min="3853" max="3853" width="0.5703125" customWidth="1"/>
    <col min="3854" max="3854" width="16.42578125" customWidth="1"/>
    <col min="3855" max="3855" width="1" customWidth="1"/>
    <col min="3856" max="3856" width="12" customWidth="1"/>
    <col min="4097" max="4097" width="46.42578125" customWidth="1"/>
    <col min="4098" max="4098" width="9" customWidth="1"/>
    <col min="4099" max="4099" width="1.7109375" customWidth="1"/>
    <col min="4100" max="4100" width="14.28515625" customWidth="1"/>
    <col min="4101" max="4101" width="1.7109375" customWidth="1"/>
    <col min="4102" max="4102" width="14.28515625" customWidth="1"/>
    <col min="4103" max="4103" width="1.7109375" customWidth="1"/>
    <col min="4104" max="4104" width="14.28515625" customWidth="1"/>
    <col min="4105" max="4105" width="1.7109375" customWidth="1"/>
    <col min="4106" max="4106" width="14.28515625" customWidth="1"/>
    <col min="4107" max="4107" width="1.7109375" customWidth="1"/>
    <col min="4108" max="4108" width="14.28515625" customWidth="1"/>
    <col min="4109" max="4109" width="0.5703125" customWidth="1"/>
    <col min="4110" max="4110" width="16.42578125" customWidth="1"/>
    <col min="4111" max="4111" width="1" customWidth="1"/>
    <col min="4112" max="4112" width="12" customWidth="1"/>
    <col min="4353" max="4353" width="46.42578125" customWidth="1"/>
    <col min="4354" max="4354" width="9" customWidth="1"/>
    <col min="4355" max="4355" width="1.7109375" customWidth="1"/>
    <col min="4356" max="4356" width="14.28515625" customWidth="1"/>
    <col min="4357" max="4357" width="1.7109375" customWidth="1"/>
    <col min="4358" max="4358" width="14.28515625" customWidth="1"/>
    <col min="4359" max="4359" width="1.7109375" customWidth="1"/>
    <col min="4360" max="4360" width="14.28515625" customWidth="1"/>
    <col min="4361" max="4361" width="1.7109375" customWidth="1"/>
    <col min="4362" max="4362" width="14.28515625" customWidth="1"/>
    <col min="4363" max="4363" width="1.7109375" customWidth="1"/>
    <col min="4364" max="4364" width="14.28515625" customWidth="1"/>
    <col min="4365" max="4365" width="0.5703125" customWidth="1"/>
    <col min="4366" max="4366" width="16.42578125" customWidth="1"/>
    <col min="4367" max="4367" width="1" customWidth="1"/>
    <col min="4368" max="4368" width="12" customWidth="1"/>
    <col min="4609" max="4609" width="46.42578125" customWidth="1"/>
    <col min="4610" max="4610" width="9" customWidth="1"/>
    <col min="4611" max="4611" width="1.7109375" customWidth="1"/>
    <col min="4612" max="4612" width="14.28515625" customWidth="1"/>
    <col min="4613" max="4613" width="1.7109375" customWidth="1"/>
    <col min="4614" max="4614" width="14.28515625" customWidth="1"/>
    <col min="4615" max="4615" width="1.7109375" customWidth="1"/>
    <col min="4616" max="4616" width="14.28515625" customWidth="1"/>
    <col min="4617" max="4617" width="1.7109375" customWidth="1"/>
    <col min="4618" max="4618" width="14.28515625" customWidth="1"/>
    <col min="4619" max="4619" width="1.7109375" customWidth="1"/>
    <col min="4620" max="4620" width="14.28515625" customWidth="1"/>
    <col min="4621" max="4621" width="0.5703125" customWidth="1"/>
    <col min="4622" max="4622" width="16.42578125" customWidth="1"/>
    <col min="4623" max="4623" width="1" customWidth="1"/>
    <col min="4624" max="4624" width="12" customWidth="1"/>
    <col min="4865" max="4865" width="46.42578125" customWidth="1"/>
    <col min="4866" max="4866" width="9" customWidth="1"/>
    <col min="4867" max="4867" width="1.7109375" customWidth="1"/>
    <col min="4868" max="4868" width="14.28515625" customWidth="1"/>
    <col min="4869" max="4869" width="1.7109375" customWidth="1"/>
    <col min="4870" max="4870" width="14.28515625" customWidth="1"/>
    <col min="4871" max="4871" width="1.7109375" customWidth="1"/>
    <col min="4872" max="4872" width="14.28515625" customWidth="1"/>
    <col min="4873" max="4873" width="1.7109375" customWidth="1"/>
    <col min="4874" max="4874" width="14.28515625" customWidth="1"/>
    <col min="4875" max="4875" width="1.7109375" customWidth="1"/>
    <col min="4876" max="4876" width="14.28515625" customWidth="1"/>
    <col min="4877" max="4877" width="0.5703125" customWidth="1"/>
    <col min="4878" max="4878" width="16.42578125" customWidth="1"/>
    <col min="4879" max="4879" width="1" customWidth="1"/>
    <col min="4880" max="4880" width="12" customWidth="1"/>
    <col min="5121" max="5121" width="46.42578125" customWidth="1"/>
    <col min="5122" max="5122" width="9" customWidth="1"/>
    <col min="5123" max="5123" width="1.7109375" customWidth="1"/>
    <col min="5124" max="5124" width="14.28515625" customWidth="1"/>
    <col min="5125" max="5125" width="1.7109375" customWidth="1"/>
    <col min="5126" max="5126" width="14.28515625" customWidth="1"/>
    <col min="5127" max="5127" width="1.7109375" customWidth="1"/>
    <col min="5128" max="5128" width="14.28515625" customWidth="1"/>
    <col min="5129" max="5129" width="1.7109375" customWidth="1"/>
    <col min="5130" max="5130" width="14.28515625" customWidth="1"/>
    <col min="5131" max="5131" width="1.7109375" customWidth="1"/>
    <col min="5132" max="5132" width="14.28515625" customWidth="1"/>
    <col min="5133" max="5133" width="0.5703125" customWidth="1"/>
    <col min="5134" max="5134" width="16.42578125" customWidth="1"/>
    <col min="5135" max="5135" width="1" customWidth="1"/>
    <col min="5136" max="5136" width="12" customWidth="1"/>
    <col min="5377" max="5377" width="46.42578125" customWidth="1"/>
    <col min="5378" max="5378" width="9" customWidth="1"/>
    <col min="5379" max="5379" width="1.7109375" customWidth="1"/>
    <col min="5380" max="5380" width="14.28515625" customWidth="1"/>
    <col min="5381" max="5381" width="1.7109375" customWidth="1"/>
    <col min="5382" max="5382" width="14.28515625" customWidth="1"/>
    <col min="5383" max="5383" width="1.7109375" customWidth="1"/>
    <col min="5384" max="5384" width="14.28515625" customWidth="1"/>
    <col min="5385" max="5385" width="1.7109375" customWidth="1"/>
    <col min="5386" max="5386" width="14.28515625" customWidth="1"/>
    <col min="5387" max="5387" width="1.7109375" customWidth="1"/>
    <col min="5388" max="5388" width="14.28515625" customWidth="1"/>
    <col min="5389" max="5389" width="0.5703125" customWidth="1"/>
    <col min="5390" max="5390" width="16.42578125" customWidth="1"/>
    <col min="5391" max="5391" width="1" customWidth="1"/>
    <col min="5392" max="5392" width="12" customWidth="1"/>
    <col min="5633" max="5633" width="46.42578125" customWidth="1"/>
    <col min="5634" max="5634" width="9" customWidth="1"/>
    <col min="5635" max="5635" width="1.7109375" customWidth="1"/>
    <col min="5636" max="5636" width="14.28515625" customWidth="1"/>
    <col min="5637" max="5637" width="1.7109375" customWidth="1"/>
    <col min="5638" max="5638" width="14.28515625" customWidth="1"/>
    <col min="5639" max="5639" width="1.7109375" customWidth="1"/>
    <col min="5640" max="5640" width="14.28515625" customWidth="1"/>
    <col min="5641" max="5641" width="1.7109375" customWidth="1"/>
    <col min="5642" max="5642" width="14.28515625" customWidth="1"/>
    <col min="5643" max="5643" width="1.7109375" customWidth="1"/>
    <col min="5644" max="5644" width="14.28515625" customWidth="1"/>
    <col min="5645" max="5645" width="0.5703125" customWidth="1"/>
    <col min="5646" max="5646" width="16.42578125" customWidth="1"/>
    <col min="5647" max="5647" width="1" customWidth="1"/>
    <col min="5648" max="5648" width="12" customWidth="1"/>
    <col min="5889" max="5889" width="46.42578125" customWidth="1"/>
    <col min="5890" max="5890" width="9" customWidth="1"/>
    <col min="5891" max="5891" width="1.7109375" customWidth="1"/>
    <col min="5892" max="5892" width="14.28515625" customWidth="1"/>
    <col min="5893" max="5893" width="1.7109375" customWidth="1"/>
    <col min="5894" max="5894" width="14.28515625" customWidth="1"/>
    <col min="5895" max="5895" width="1.7109375" customWidth="1"/>
    <col min="5896" max="5896" width="14.28515625" customWidth="1"/>
    <col min="5897" max="5897" width="1.7109375" customWidth="1"/>
    <col min="5898" max="5898" width="14.28515625" customWidth="1"/>
    <col min="5899" max="5899" width="1.7109375" customWidth="1"/>
    <col min="5900" max="5900" width="14.28515625" customWidth="1"/>
    <col min="5901" max="5901" width="0.5703125" customWidth="1"/>
    <col min="5902" max="5902" width="16.42578125" customWidth="1"/>
    <col min="5903" max="5903" width="1" customWidth="1"/>
    <col min="5904" max="5904" width="12" customWidth="1"/>
    <col min="6145" max="6145" width="46.42578125" customWidth="1"/>
    <col min="6146" max="6146" width="9" customWidth="1"/>
    <col min="6147" max="6147" width="1.7109375" customWidth="1"/>
    <col min="6148" max="6148" width="14.28515625" customWidth="1"/>
    <col min="6149" max="6149" width="1.7109375" customWidth="1"/>
    <col min="6150" max="6150" width="14.28515625" customWidth="1"/>
    <col min="6151" max="6151" width="1.7109375" customWidth="1"/>
    <col min="6152" max="6152" width="14.28515625" customWidth="1"/>
    <col min="6153" max="6153" width="1.7109375" customWidth="1"/>
    <col min="6154" max="6154" width="14.28515625" customWidth="1"/>
    <col min="6155" max="6155" width="1.7109375" customWidth="1"/>
    <col min="6156" max="6156" width="14.28515625" customWidth="1"/>
    <col min="6157" max="6157" width="0.5703125" customWidth="1"/>
    <col min="6158" max="6158" width="16.42578125" customWidth="1"/>
    <col min="6159" max="6159" width="1" customWidth="1"/>
    <col min="6160" max="6160" width="12" customWidth="1"/>
    <col min="6401" max="6401" width="46.42578125" customWidth="1"/>
    <col min="6402" max="6402" width="9" customWidth="1"/>
    <col min="6403" max="6403" width="1.7109375" customWidth="1"/>
    <col min="6404" max="6404" width="14.28515625" customWidth="1"/>
    <col min="6405" max="6405" width="1.7109375" customWidth="1"/>
    <col min="6406" max="6406" width="14.28515625" customWidth="1"/>
    <col min="6407" max="6407" width="1.7109375" customWidth="1"/>
    <col min="6408" max="6408" width="14.28515625" customWidth="1"/>
    <col min="6409" max="6409" width="1.7109375" customWidth="1"/>
    <col min="6410" max="6410" width="14.28515625" customWidth="1"/>
    <col min="6411" max="6411" width="1.7109375" customWidth="1"/>
    <col min="6412" max="6412" width="14.28515625" customWidth="1"/>
    <col min="6413" max="6413" width="0.5703125" customWidth="1"/>
    <col min="6414" max="6414" width="16.42578125" customWidth="1"/>
    <col min="6415" max="6415" width="1" customWidth="1"/>
    <col min="6416" max="6416" width="12" customWidth="1"/>
    <col min="6657" max="6657" width="46.42578125" customWidth="1"/>
    <col min="6658" max="6658" width="9" customWidth="1"/>
    <col min="6659" max="6659" width="1.7109375" customWidth="1"/>
    <col min="6660" max="6660" width="14.28515625" customWidth="1"/>
    <col min="6661" max="6661" width="1.7109375" customWidth="1"/>
    <col min="6662" max="6662" width="14.28515625" customWidth="1"/>
    <col min="6663" max="6663" width="1.7109375" customWidth="1"/>
    <col min="6664" max="6664" width="14.28515625" customWidth="1"/>
    <col min="6665" max="6665" width="1.7109375" customWidth="1"/>
    <col min="6666" max="6666" width="14.28515625" customWidth="1"/>
    <col min="6667" max="6667" width="1.7109375" customWidth="1"/>
    <col min="6668" max="6668" width="14.28515625" customWidth="1"/>
    <col min="6669" max="6669" width="0.5703125" customWidth="1"/>
    <col min="6670" max="6670" width="16.42578125" customWidth="1"/>
    <col min="6671" max="6671" width="1" customWidth="1"/>
    <col min="6672" max="6672" width="12" customWidth="1"/>
    <col min="6913" max="6913" width="46.42578125" customWidth="1"/>
    <col min="6914" max="6914" width="9" customWidth="1"/>
    <col min="6915" max="6915" width="1.7109375" customWidth="1"/>
    <col min="6916" max="6916" width="14.28515625" customWidth="1"/>
    <col min="6917" max="6917" width="1.7109375" customWidth="1"/>
    <col min="6918" max="6918" width="14.28515625" customWidth="1"/>
    <col min="6919" max="6919" width="1.7109375" customWidth="1"/>
    <col min="6920" max="6920" width="14.28515625" customWidth="1"/>
    <col min="6921" max="6921" width="1.7109375" customWidth="1"/>
    <col min="6922" max="6922" width="14.28515625" customWidth="1"/>
    <col min="6923" max="6923" width="1.7109375" customWidth="1"/>
    <col min="6924" max="6924" width="14.28515625" customWidth="1"/>
    <col min="6925" max="6925" width="0.5703125" customWidth="1"/>
    <col min="6926" max="6926" width="16.42578125" customWidth="1"/>
    <col min="6927" max="6927" width="1" customWidth="1"/>
    <col min="6928" max="6928" width="12" customWidth="1"/>
    <col min="7169" max="7169" width="46.42578125" customWidth="1"/>
    <col min="7170" max="7170" width="9" customWidth="1"/>
    <col min="7171" max="7171" width="1.7109375" customWidth="1"/>
    <col min="7172" max="7172" width="14.28515625" customWidth="1"/>
    <col min="7173" max="7173" width="1.7109375" customWidth="1"/>
    <col min="7174" max="7174" width="14.28515625" customWidth="1"/>
    <col min="7175" max="7175" width="1.7109375" customWidth="1"/>
    <col min="7176" max="7176" width="14.28515625" customWidth="1"/>
    <col min="7177" max="7177" width="1.7109375" customWidth="1"/>
    <col min="7178" max="7178" width="14.28515625" customWidth="1"/>
    <col min="7179" max="7179" width="1.7109375" customWidth="1"/>
    <col min="7180" max="7180" width="14.28515625" customWidth="1"/>
    <col min="7181" max="7181" width="0.5703125" customWidth="1"/>
    <col min="7182" max="7182" width="16.42578125" customWidth="1"/>
    <col min="7183" max="7183" width="1" customWidth="1"/>
    <col min="7184" max="7184" width="12" customWidth="1"/>
    <col min="7425" max="7425" width="46.42578125" customWidth="1"/>
    <col min="7426" max="7426" width="9" customWidth="1"/>
    <col min="7427" max="7427" width="1.7109375" customWidth="1"/>
    <col min="7428" max="7428" width="14.28515625" customWidth="1"/>
    <col min="7429" max="7429" width="1.7109375" customWidth="1"/>
    <col min="7430" max="7430" width="14.28515625" customWidth="1"/>
    <col min="7431" max="7431" width="1.7109375" customWidth="1"/>
    <col min="7432" max="7432" width="14.28515625" customWidth="1"/>
    <col min="7433" max="7433" width="1.7109375" customWidth="1"/>
    <col min="7434" max="7434" width="14.28515625" customWidth="1"/>
    <col min="7435" max="7435" width="1.7109375" customWidth="1"/>
    <col min="7436" max="7436" width="14.28515625" customWidth="1"/>
    <col min="7437" max="7437" width="0.5703125" customWidth="1"/>
    <col min="7438" max="7438" width="16.42578125" customWidth="1"/>
    <col min="7439" max="7439" width="1" customWidth="1"/>
    <col min="7440" max="7440" width="12" customWidth="1"/>
    <col min="7681" max="7681" width="46.42578125" customWidth="1"/>
    <col min="7682" max="7682" width="9" customWidth="1"/>
    <col min="7683" max="7683" width="1.7109375" customWidth="1"/>
    <col min="7684" max="7684" width="14.28515625" customWidth="1"/>
    <col min="7685" max="7685" width="1.7109375" customWidth="1"/>
    <col min="7686" max="7686" width="14.28515625" customWidth="1"/>
    <col min="7687" max="7687" width="1.7109375" customWidth="1"/>
    <col min="7688" max="7688" width="14.28515625" customWidth="1"/>
    <col min="7689" max="7689" width="1.7109375" customWidth="1"/>
    <col min="7690" max="7690" width="14.28515625" customWidth="1"/>
    <col min="7691" max="7691" width="1.7109375" customWidth="1"/>
    <col min="7692" max="7692" width="14.28515625" customWidth="1"/>
    <col min="7693" max="7693" width="0.5703125" customWidth="1"/>
    <col min="7694" max="7694" width="16.42578125" customWidth="1"/>
    <col min="7695" max="7695" width="1" customWidth="1"/>
    <col min="7696" max="7696" width="12" customWidth="1"/>
    <col min="7937" max="7937" width="46.42578125" customWidth="1"/>
    <col min="7938" max="7938" width="9" customWidth="1"/>
    <col min="7939" max="7939" width="1.7109375" customWidth="1"/>
    <col min="7940" max="7940" width="14.28515625" customWidth="1"/>
    <col min="7941" max="7941" width="1.7109375" customWidth="1"/>
    <col min="7942" max="7942" width="14.28515625" customWidth="1"/>
    <col min="7943" max="7943" width="1.7109375" customWidth="1"/>
    <col min="7944" max="7944" width="14.28515625" customWidth="1"/>
    <col min="7945" max="7945" width="1.7109375" customWidth="1"/>
    <col min="7946" max="7946" width="14.28515625" customWidth="1"/>
    <col min="7947" max="7947" width="1.7109375" customWidth="1"/>
    <col min="7948" max="7948" width="14.28515625" customWidth="1"/>
    <col min="7949" max="7949" width="0.5703125" customWidth="1"/>
    <col min="7950" max="7950" width="16.42578125" customWidth="1"/>
    <col min="7951" max="7951" width="1" customWidth="1"/>
    <col min="7952" max="7952" width="12" customWidth="1"/>
    <col min="8193" max="8193" width="46.42578125" customWidth="1"/>
    <col min="8194" max="8194" width="9" customWidth="1"/>
    <col min="8195" max="8195" width="1.7109375" customWidth="1"/>
    <col min="8196" max="8196" width="14.28515625" customWidth="1"/>
    <col min="8197" max="8197" width="1.7109375" customWidth="1"/>
    <col min="8198" max="8198" width="14.28515625" customWidth="1"/>
    <col min="8199" max="8199" width="1.7109375" customWidth="1"/>
    <col min="8200" max="8200" width="14.28515625" customWidth="1"/>
    <col min="8201" max="8201" width="1.7109375" customWidth="1"/>
    <col min="8202" max="8202" width="14.28515625" customWidth="1"/>
    <col min="8203" max="8203" width="1.7109375" customWidth="1"/>
    <col min="8204" max="8204" width="14.28515625" customWidth="1"/>
    <col min="8205" max="8205" width="0.5703125" customWidth="1"/>
    <col min="8206" max="8206" width="16.42578125" customWidth="1"/>
    <col min="8207" max="8207" width="1" customWidth="1"/>
    <col min="8208" max="8208" width="12" customWidth="1"/>
    <col min="8449" max="8449" width="46.42578125" customWidth="1"/>
    <col min="8450" max="8450" width="9" customWidth="1"/>
    <col min="8451" max="8451" width="1.7109375" customWidth="1"/>
    <col min="8452" max="8452" width="14.28515625" customWidth="1"/>
    <col min="8453" max="8453" width="1.7109375" customWidth="1"/>
    <col min="8454" max="8454" width="14.28515625" customWidth="1"/>
    <col min="8455" max="8455" width="1.7109375" customWidth="1"/>
    <col min="8456" max="8456" width="14.28515625" customWidth="1"/>
    <col min="8457" max="8457" width="1.7109375" customWidth="1"/>
    <col min="8458" max="8458" width="14.28515625" customWidth="1"/>
    <col min="8459" max="8459" width="1.7109375" customWidth="1"/>
    <col min="8460" max="8460" width="14.28515625" customWidth="1"/>
    <col min="8461" max="8461" width="0.5703125" customWidth="1"/>
    <col min="8462" max="8462" width="16.42578125" customWidth="1"/>
    <col min="8463" max="8463" width="1" customWidth="1"/>
    <col min="8464" max="8464" width="12" customWidth="1"/>
    <col min="8705" max="8705" width="46.42578125" customWidth="1"/>
    <col min="8706" max="8706" width="9" customWidth="1"/>
    <col min="8707" max="8707" width="1.7109375" customWidth="1"/>
    <col min="8708" max="8708" width="14.28515625" customWidth="1"/>
    <col min="8709" max="8709" width="1.7109375" customWidth="1"/>
    <col min="8710" max="8710" width="14.28515625" customWidth="1"/>
    <col min="8711" max="8711" width="1.7109375" customWidth="1"/>
    <col min="8712" max="8712" width="14.28515625" customWidth="1"/>
    <col min="8713" max="8713" width="1.7109375" customWidth="1"/>
    <col min="8714" max="8714" width="14.28515625" customWidth="1"/>
    <col min="8715" max="8715" width="1.7109375" customWidth="1"/>
    <col min="8716" max="8716" width="14.28515625" customWidth="1"/>
    <col min="8717" max="8717" width="0.5703125" customWidth="1"/>
    <col min="8718" max="8718" width="16.42578125" customWidth="1"/>
    <col min="8719" max="8719" width="1" customWidth="1"/>
    <col min="8720" max="8720" width="12" customWidth="1"/>
    <col min="8961" max="8961" width="46.42578125" customWidth="1"/>
    <col min="8962" max="8962" width="9" customWidth="1"/>
    <col min="8963" max="8963" width="1.7109375" customWidth="1"/>
    <col min="8964" max="8964" width="14.28515625" customWidth="1"/>
    <col min="8965" max="8965" width="1.7109375" customWidth="1"/>
    <col min="8966" max="8966" width="14.28515625" customWidth="1"/>
    <col min="8967" max="8967" width="1.7109375" customWidth="1"/>
    <col min="8968" max="8968" width="14.28515625" customWidth="1"/>
    <col min="8969" max="8969" width="1.7109375" customWidth="1"/>
    <col min="8970" max="8970" width="14.28515625" customWidth="1"/>
    <col min="8971" max="8971" width="1.7109375" customWidth="1"/>
    <col min="8972" max="8972" width="14.28515625" customWidth="1"/>
    <col min="8973" max="8973" width="0.5703125" customWidth="1"/>
    <col min="8974" max="8974" width="16.42578125" customWidth="1"/>
    <col min="8975" max="8975" width="1" customWidth="1"/>
    <col min="8976" max="8976" width="12" customWidth="1"/>
    <col min="9217" max="9217" width="46.42578125" customWidth="1"/>
    <col min="9218" max="9218" width="9" customWidth="1"/>
    <col min="9219" max="9219" width="1.7109375" customWidth="1"/>
    <col min="9220" max="9220" width="14.28515625" customWidth="1"/>
    <col min="9221" max="9221" width="1.7109375" customWidth="1"/>
    <col min="9222" max="9222" width="14.28515625" customWidth="1"/>
    <col min="9223" max="9223" width="1.7109375" customWidth="1"/>
    <col min="9224" max="9224" width="14.28515625" customWidth="1"/>
    <col min="9225" max="9225" width="1.7109375" customWidth="1"/>
    <col min="9226" max="9226" width="14.28515625" customWidth="1"/>
    <col min="9227" max="9227" width="1.7109375" customWidth="1"/>
    <col min="9228" max="9228" width="14.28515625" customWidth="1"/>
    <col min="9229" max="9229" width="0.5703125" customWidth="1"/>
    <col min="9230" max="9230" width="16.42578125" customWidth="1"/>
    <col min="9231" max="9231" width="1" customWidth="1"/>
    <col min="9232" max="9232" width="12" customWidth="1"/>
    <col min="9473" max="9473" width="46.42578125" customWidth="1"/>
    <col min="9474" max="9474" width="9" customWidth="1"/>
    <col min="9475" max="9475" width="1.7109375" customWidth="1"/>
    <col min="9476" max="9476" width="14.28515625" customWidth="1"/>
    <col min="9477" max="9477" width="1.7109375" customWidth="1"/>
    <col min="9478" max="9478" width="14.28515625" customWidth="1"/>
    <col min="9479" max="9479" width="1.7109375" customWidth="1"/>
    <col min="9480" max="9480" width="14.28515625" customWidth="1"/>
    <col min="9481" max="9481" width="1.7109375" customWidth="1"/>
    <col min="9482" max="9482" width="14.28515625" customWidth="1"/>
    <col min="9483" max="9483" width="1.7109375" customWidth="1"/>
    <col min="9484" max="9484" width="14.28515625" customWidth="1"/>
    <col min="9485" max="9485" width="0.5703125" customWidth="1"/>
    <col min="9486" max="9486" width="16.42578125" customWidth="1"/>
    <col min="9487" max="9487" width="1" customWidth="1"/>
    <col min="9488" max="9488" width="12" customWidth="1"/>
    <col min="9729" max="9729" width="46.42578125" customWidth="1"/>
    <col min="9730" max="9730" width="9" customWidth="1"/>
    <col min="9731" max="9731" width="1.7109375" customWidth="1"/>
    <col min="9732" max="9732" width="14.28515625" customWidth="1"/>
    <col min="9733" max="9733" width="1.7109375" customWidth="1"/>
    <col min="9734" max="9734" width="14.28515625" customWidth="1"/>
    <col min="9735" max="9735" width="1.7109375" customWidth="1"/>
    <col min="9736" max="9736" width="14.28515625" customWidth="1"/>
    <col min="9737" max="9737" width="1.7109375" customWidth="1"/>
    <col min="9738" max="9738" width="14.28515625" customWidth="1"/>
    <col min="9739" max="9739" width="1.7109375" customWidth="1"/>
    <col min="9740" max="9740" width="14.28515625" customWidth="1"/>
    <col min="9741" max="9741" width="0.5703125" customWidth="1"/>
    <col min="9742" max="9742" width="16.42578125" customWidth="1"/>
    <col min="9743" max="9743" width="1" customWidth="1"/>
    <col min="9744" max="9744" width="12" customWidth="1"/>
    <col min="9985" max="9985" width="46.42578125" customWidth="1"/>
    <col min="9986" max="9986" width="9" customWidth="1"/>
    <col min="9987" max="9987" width="1.7109375" customWidth="1"/>
    <col min="9988" max="9988" width="14.28515625" customWidth="1"/>
    <col min="9989" max="9989" width="1.7109375" customWidth="1"/>
    <col min="9990" max="9990" width="14.28515625" customWidth="1"/>
    <col min="9991" max="9991" width="1.7109375" customWidth="1"/>
    <col min="9992" max="9992" width="14.28515625" customWidth="1"/>
    <col min="9993" max="9993" width="1.7109375" customWidth="1"/>
    <col min="9994" max="9994" width="14.28515625" customWidth="1"/>
    <col min="9995" max="9995" width="1.7109375" customWidth="1"/>
    <col min="9996" max="9996" width="14.28515625" customWidth="1"/>
    <col min="9997" max="9997" width="0.5703125" customWidth="1"/>
    <col min="9998" max="9998" width="16.42578125" customWidth="1"/>
    <col min="9999" max="9999" width="1" customWidth="1"/>
    <col min="10000" max="10000" width="12" customWidth="1"/>
    <col min="10241" max="10241" width="46.42578125" customWidth="1"/>
    <col min="10242" max="10242" width="9" customWidth="1"/>
    <col min="10243" max="10243" width="1.7109375" customWidth="1"/>
    <col min="10244" max="10244" width="14.28515625" customWidth="1"/>
    <col min="10245" max="10245" width="1.7109375" customWidth="1"/>
    <col min="10246" max="10246" width="14.28515625" customWidth="1"/>
    <col min="10247" max="10247" width="1.7109375" customWidth="1"/>
    <col min="10248" max="10248" width="14.28515625" customWidth="1"/>
    <col min="10249" max="10249" width="1.7109375" customWidth="1"/>
    <col min="10250" max="10250" width="14.28515625" customWidth="1"/>
    <col min="10251" max="10251" width="1.7109375" customWidth="1"/>
    <col min="10252" max="10252" width="14.28515625" customWidth="1"/>
    <col min="10253" max="10253" width="0.5703125" customWidth="1"/>
    <col min="10254" max="10254" width="16.42578125" customWidth="1"/>
    <col min="10255" max="10255" width="1" customWidth="1"/>
    <col min="10256" max="10256" width="12" customWidth="1"/>
    <col min="10497" max="10497" width="46.42578125" customWidth="1"/>
    <col min="10498" max="10498" width="9" customWidth="1"/>
    <col min="10499" max="10499" width="1.7109375" customWidth="1"/>
    <col min="10500" max="10500" width="14.28515625" customWidth="1"/>
    <col min="10501" max="10501" width="1.7109375" customWidth="1"/>
    <col min="10502" max="10502" width="14.28515625" customWidth="1"/>
    <col min="10503" max="10503" width="1.7109375" customWidth="1"/>
    <col min="10504" max="10504" width="14.28515625" customWidth="1"/>
    <col min="10505" max="10505" width="1.7109375" customWidth="1"/>
    <col min="10506" max="10506" width="14.28515625" customWidth="1"/>
    <col min="10507" max="10507" width="1.7109375" customWidth="1"/>
    <col min="10508" max="10508" width="14.28515625" customWidth="1"/>
    <col min="10509" max="10509" width="0.5703125" customWidth="1"/>
    <col min="10510" max="10510" width="16.42578125" customWidth="1"/>
    <col min="10511" max="10511" width="1" customWidth="1"/>
    <col min="10512" max="10512" width="12" customWidth="1"/>
    <col min="10753" max="10753" width="46.42578125" customWidth="1"/>
    <col min="10754" max="10754" width="9" customWidth="1"/>
    <col min="10755" max="10755" width="1.7109375" customWidth="1"/>
    <col min="10756" max="10756" width="14.28515625" customWidth="1"/>
    <col min="10757" max="10757" width="1.7109375" customWidth="1"/>
    <col min="10758" max="10758" width="14.28515625" customWidth="1"/>
    <col min="10759" max="10759" width="1.7109375" customWidth="1"/>
    <col min="10760" max="10760" width="14.28515625" customWidth="1"/>
    <col min="10761" max="10761" width="1.7109375" customWidth="1"/>
    <col min="10762" max="10762" width="14.28515625" customWidth="1"/>
    <col min="10763" max="10763" width="1.7109375" customWidth="1"/>
    <col min="10764" max="10764" width="14.28515625" customWidth="1"/>
    <col min="10765" max="10765" width="0.5703125" customWidth="1"/>
    <col min="10766" max="10766" width="16.42578125" customWidth="1"/>
    <col min="10767" max="10767" width="1" customWidth="1"/>
    <col min="10768" max="10768" width="12" customWidth="1"/>
    <col min="11009" max="11009" width="46.42578125" customWidth="1"/>
    <col min="11010" max="11010" width="9" customWidth="1"/>
    <col min="11011" max="11011" width="1.7109375" customWidth="1"/>
    <col min="11012" max="11012" width="14.28515625" customWidth="1"/>
    <col min="11013" max="11013" width="1.7109375" customWidth="1"/>
    <col min="11014" max="11014" width="14.28515625" customWidth="1"/>
    <col min="11015" max="11015" width="1.7109375" customWidth="1"/>
    <col min="11016" max="11016" width="14.28515625" customWidth="1"/>
    <col min="11017" max="11017" width="1.7109375" customWidth="1"/>
    <col min="11018" max="11018" width="14.28515625" customWidth="1"/>
    <col min="11019" max="11019" width="1.7109375" customWidth="1"/>
    <col min="11020" max="11020" width="14.28515625" customWidth="1"/>
    <col min="11021" max="11021" width="0.5703125" customWidth="1"/>
    <col min="11022" max="11022" width="16.42578125" customWidth="1"/>
    <col min="11023" max="11023" width="1" customWidth="1"/>
    <col min="11024" max="11024" width="12" customWidth="1"/>
    <col min="11265" max="11265" width="46.42578125" customWidth="1"/>
    <col min="11266" max="11266" width="9" customWidth="1"/>
    <col min="11267" max="11267" width="1.7109375" customWidth="1"/>
    <col min="11268" max="11268" width="14.28515625" customWidth="1"/>
    <col min="11269" max="11269" width="1.7109375" customWidth="1"/>
    <col min="11270" max="11270" width="14.28515625" customWidth="1"/>
    <col min="11271" max="11271" width="1.7109375" customWidth="1"/>
    <col min="11272" max="11272" width="14.28515625" customWidth="1"/>
    <col min="11273" max="11273" width="1.7109375" customWidth="1"/>
    <col min="11274" max="11274" width="14.28515625" customWidth="1"/>
    <col min="11275" max="11275" width="1.7109375" customWidth="1"/>
    <col min="11276" max="11276" width="14.28515625" customWidth="1"/>
    <col min="11277" max="11277" width="0.5703125" customWidth="1"/>
    <col min="11278" max="11278" width="16.42578125" customWidth="1"/>
    <col min="11279" max="11279" width="1" customWidth="1"/>
    <col min="11280" max="11280" width="12" customWidth="1"/>
    <col min="11521" max="11521" width="46.42578125" customWidth="1"/>
    <col min="11522" max="11522" width="9" customWidth="1"/>
    <col min="11523" max="11523" width="1.7109375" customWidth="1"/>
    <col min="11524" max="11524" width="14.28515625" customWidth="1"/>
    <col min="11525" max="11525" width="1.7109375" customWidth="1"/>
    <col min="11526" max="11526" width="14.28515625" customWidth="1"/>
    <col min="11527" max="11527" width="1.7109375" customWidth="1"/>
    <col min="11528" max="11528" width="14.28515625" customWidth="1"/>
    <col min="11529" max="11529" width="1.7109375" customWidth="1"/>
    <col min="11530" max="11530" width="14.28515625" customWidth="1"/>
    <col min="11531" max="11531" width="1.7109375" customWidth="1"/>
    <col min="11532" max="11532" width="14.28515625" customWidth="1"/>
    <col min="11533" max="11533" width="0.5703125" customWidth="1"/>
    <col min="11534" max="11534" width="16.42578125" customWidth="1"/>
    <col min="11535" max="11535" width="1" customWidth="1"/>
    <col min="11536" max="11536" width="12" customWidth="1"/>
    <col min="11777" max="11777" width="46.42578125" customWidth="1"/>
    <col min="11778" max="11778" width="9" customWidth="1"/>
    <col min="11779" max="11779" width="1.7109375" customWidth="1"/>
    <col min="11780" max="11780" width="14.28515625" customWidth="1"/>
    <col min="11781" max="11781" width="1.7109375" customWidth="1"/>
    <col min="11782" max="11782" width="14.28515625" customWidth="1"/>
    <col min="11783" max="11783" width="1.7109375" customWidth="1"/>
    <col min="11784" max="11784" width="14.28515625" customWidth="1"/>
    <col min="11785" max="11785" width="1.7109375" customWidth="1"/>
    <col min="11786" max="11786" width="14.28515625" customWidth="1"/>
    <col min="11787" max="11787" width="1.7109375" customWidth="1"/>
    <col min="11788" max="11788" width="14.28515625" customWidth="1"/>
    <col min="11789" max="11789" width="0.5703125" customWidth="1"/>
    <col min="11790" max="11790" width="16.42578125" customWidth="1"/>
    <col min="11791" max="11791" width="1" customWidth="1"/>
    <col min="11792" max="11792" width="12" customWidth="1"/>
    <col min="12033" max="12033" width="46.42578125" customWidth="1"/>
    <col min="12034" max="12034" width="9" customWidth="1"/>
    <col min="12035" max="12035" width="1.7109375" customWidth="1"/>
    <col min="12036" max="12036" width="14.28515625" customWidth="1"/>
    <col min="12037" max="12037" width="1.7109375" customWidth="1"/>
    <col min="12038" max="12038" width="14.28515625" customWidth="1"/>
    <col min="12039" max="12039" width="1.7109375" customWidth="1"/>
    <col min="12040" max="12040" width="14.28515625" customWidth="1"/>
    <col min="12041" max="12041" width="1.7109375" customWidth="1"/>
    <col min="12042" max="12042" width="14.28515625" customWidth="1"/>
    <col min="12043" max="12043" width="1.7109375" customWidth="1"/>
    <col min="12044" max="12044" width="14.28515625" customWidth="1"/>
    <col min="12045" max="12045" width="0.5703125" customWidth="1"/>
    <col min="12046" max="12046" width="16.42578125" customWidth="1"/>
    <col min="12047" max="12047" width="1" customWidth="1"/>
    <col min="12048" max="12048" width="12" customWidth="1"/>
    <col min="12289" max="12289" width="46.42578125" customWidth="1"/>
    <col min="12290" max="12290" width="9" customWidth="1"/>
    <col min="12291" max="12291" width="1.7109375" customWidth="1"/>
    <col min="12292" max="12292" width="14.28515625" customWidth="1"/>
    <col min="12293" max="12293" width="1.7109375" customWidth="1"/>
    <col min="12294" max="12294" width="14.28515625" customWidth="1"/>
    <col min="12295" max="12295" width="1.7109375" customWidth="1"/>
    <col min="12296" max="12296" width="14.28515625" customWidth="1"/>
    <col min="12297" max="12297" width="1.7109375" customWidth="1"/>
    <col min="12298" max="12298" width="14.28515625" customWidth="1"/>
    <col min="12299" max="12299" width="1.7109375" customWidth="1"/>
    <col min="12300" max="12300" width="14.28515625" customWidth="1"/>
    <col min="12301" max="12301" width="0.5703125" customWidth="1"/>
    <col min="12302" max="12302" width="16.42578125" customWidth="1"/>
    <col min="12303" max="12303" width="1" customWidth="1"/>
    <col min="12304" max="12304" width="12" customWidth="1"/>
    <col min="12545" max="12545" width="46.42578125" customWidth="1"/>
    <col min="12546" max="12546" width="9" customWidth="1"/>
    <col min="12547" max="12547" width="1.7109375" customWidth="1"/>
    <col min="12548" max="12548" width="14.28515625" customWidth="1"/>
    <col min="12549" max="12549" width="1.7109375" customWidth="1"/>
    <col min="12550" max="12550" width="14.28515625" customWidth="1"/>
    <col min="12551" max="12551" width="1.7109375" customWidth="1"/>
    <col min="12552" max="12552" width="14.28515625" customWidth="1"/>
    <col min="12553" max="12553" width="1.7109375" customWidth="1"/>
    <col min="12554" max="12554" width="14.28515625" customWidth="1"/>
    <col min="12555" max="12555" width="1.7109375" customWidth="1"/>
    <col min="12556" max="12556" width="14.28515625" customWidth="1"/>
    <col min="12557" max="12557" width="0.5703125" customWidth="1"/>
    <col min="12558" max="12558" width="16.42578125" customWidth="1"/>
    <col min="12559" max="12559" width="1" customWidth="1"/>
    <col min="12560" max="12560" width="12" customWidth="1"/>
    <col min="12801" max="12801" width="46.42578125" customWidth="1"/>
    <col min="12802" max="12802" width="9" customWidth="1"/>
    <col min="12803" max="12803" width="1.7109375" customWidth="1"/>
    <col min="12804" max="12804" width="14.28515625" customWidth="1"/>
    <col min="12805" max="12805" width="1.7109375" customWidth="1"/>
    <col min="12806" max="12806" width="14.28515625" customWidth="1"/>
    <col min="12807" max="12807" width="1.7109375" customWidth="1"/>
    <col min="12808" max="12808" width="14.28515625" customWidth="1"/>
    <col min="12809" max="12809" width="1.7109375" customWidth="1"/>
    <col min="12810" max="12810" width="14.28515625" customWidth="1"/>
    <col min="12811" max="12811" width="1.7109375" customWidth="1"/>
    <col min="12812" max="12812" width="14.28515625" customWidth="1"/>
    <col min="12813" max="12813" width="0.5703125" customWidth="1"/>
    <col min="12814" max="12814" width="16.42578125" customWidth="1"/>
    <col min="12815" max="12815" width="1" customWidth="1"/>
    <col min="12816" max="12816" width="12" customWidth="1"/>
    <col min="13057" max="13057" width="46.42578125" customWidth="1"/>
    <col min="13058" max="13058" width="9" customWidth="1"/>
    <col min="13059" max="13059" width="1.7109375" customWidth="1"/>
    <col min="13060" max="13060" width="14.28515625" customWidth="1"/>
    <col min="13061" max="13061" width="1.7109375" customWidth="1"/>
    <col min="13062" max="13062" width="14.28515625" customWidth="1"/>
    <col min="13063" max="13063" width="1.7109375" customWidth="1"/>
    <col min="13064" max="13064" width="14.28515625" customWidth="1"/>
    <col min="13065" max="13065" width="1.7109375" customWidth="1"/>
    <col min="13066" max="13066" width="14.28515625" customWidth="1"/>
    <col min="13067" max="13067" width="1.7109375" customWidth="1"/>
    <col min="13068" max="13068" width="14.28515625" customWidth="1"/>
    <col min="13069" max="13069" width="0.5703125" customWidth="1"/>
    <col min="13070" max="13070" width="16.42578125" customWidth="1"/>
    <col min="13071" max="13071" width="1" customWidth="1"/>
    <col min="13072" max="13072" width="12" customWidth="1"/>
    <col min="13313" max="13313" width="46.42578125" customWidth="1"/>
    <col min="13314" max="13314" width="9" customWidth="1"/>
    <col min="13315" max="13315" width="1.7109375" customWidth="1"/>
    <col min="13316" max="13316" width="14.28515625" customWidth="1"/>
    <col min="13317" max="13317" width="1.7109375" customWidth="1"/>
    <col min="13318" max="13318" width="14.28515625" customWidth="1"/>
    <col min="13319" max="13319" width="1.7109375" customWidth="1"/>
    <col min="13320" max="13320" width="14.28515625" customWidth="1"/>
    <col min="13321" max="13321" width="1.7109375" customWidth="1"/>
    <col min="13322" max="13322" width="14.28515625" customWidth="1"/>
    <col min="13323" max="13323" width="1.7109375" customWidth="1"/>
    <col min="13324" max="13324" width="14.28515625" customWidth="1"/>
    <col min="13325" max="13325" width="0.5703125" customWidth="1"/>
    <col min="13326" max="13326" width="16.42578125" customWidth="1"/>
    <col min="13327" max="13327" width="1" customWidth="1"/>
    <col min="13328" max="13328" width="12" customWidth="1"/>
    <col min="13569" max="13569" width="46.42578125" customWidth="1"/>
    <col min="13570" max="13570" width="9" customWidth="1"/>
    <col min="13571" max="13571" width="1.7109375" customWidth="1"/>
    <col min="13572" max="13572" width="14.28515625" customWidth="1"/>
    <col min="13573" max="13573" width="1.7109375" customWidth="1"/>
    <col min="13574" max="13574" width="14.28515625" customWidth="1"/>
    <col min="13575" max="13575" width="1.7109375" customWidth="1"/>
    <col min="13576" max="13576" width="14.28515625" customWidth="1"/>
    <col min="13577" max="13577" width="1.7109375" customWidth="1"/>
    <col min="13578" max="13578" width="14.28515625" customWidth="1"/>
    <col min="13579" max="13579" width="1.7109375" customWidth="1"/>
    <col min="13580" max="13580" width="14.28515625" customWidth="1"/>
    <col min="13581" max="13581" width="0.5703125" customWidth="1"/>
    <col min="13582" max="13582" width="16.42578125" customWidth="1"/>
    <col min="13583" max="13583" width="1" customWidth="1"/>
    <col min="13584" max="13584" width="12" customWidth="1"/>
    <col min="13825" max="13825" width="46.42578125" customWidth="1"/>
    <col min="13826" max="13826" width="9" customWidth="1"/>
    <col min="13827" max="13827" width="1.7109375" customWidth="1"/>
    <col min="13828" max="13828" width="14.28515625" customWidth="1"/>
    <col min="13829" max="13829" width="1.7109375" customWidth="1"/>
    <col min="13830" max="13830" width="14.28515625" customWidth="1"/>
    <col min="13831" max="13831" width="1.7109375" customWidth="1"/>
    <col min="13832" max="13832" width="14.28515625" customWidth="1"/>
    <col min="13833" max="13833" width="1.7109375" customWidth="1"/>
    <col min="13834" max="13834" width="14.28515625" customWidth="1"/>
    <col min="13835" max="13835" width="1.7109375" customWidth="1"/>
    <col min="13836" max="13836" width="14.28515625" customWidth="1"/>
    <col min="13837" max="13837" width="0.5703125" customWidth="1"/>
    <col min="13838" max="13838" width="16.42578125" customWidth="1"/>
    <col min="13839" max="13839" width="1" customWidth="1"/>
    <col min="13840" max="13840" width="12" customWidth="1"/>
    <col min="14081" max="14081" width="46.42578125" customWidth="1"/>
    <col min="14082" max="14082" width="9" customWidth="1"/>
    <col min="14083" max="14083" width="1.7109375" customWidth="1"/>
    <col min="14084" max="14084" width="14.28515625" customWidth="1"/>
    <col min="14085" max="14085" width="1.7109375" customWidth="1"/>
    <col min="14086" max="14086" width="14.28515625" customWidth="1"/>
    <col min="14087" max="14087" width="1.7109375" customWidth="1"/>
    <col min="14088" max="14088" width="14.28515625" customWidth="1"/>
    <col min="14089" max="14089" width="1.7109375" customWidth="1"/>
    <col min="14090" max="14090" width="14.28515625" customWidth="1"/>
    <col min="14091" max="14091" width="1.7109375" customWidth="1"/>
    <col min="14092" max="14092" width="14.28515625" customWidth="1"/>
    <col min="14093" max="14093" width="0.5703125" customWidth="1"/>
    <col min="14094" max="14094" width="16.42578125" customWidth="1"/>
    <col min="14095" max="14095" width="1" customWidth="1"/>
    <col min="14096" max="14096" width="12" customWidth="1"/>
    <col min="14337" max="14337" width="46.42578125" customWidth="1"/>
    <col min="14338" max="14338" width="9" customWidth="1"/>
    <col min="14339" max="14339" width="1.7109375" customWidth="1"/>
    <col min="14340" max="14340" width="14.28515625" customWidth="1"/>
    <col min="14341" max="14341" width="1.7109375" customWidth="1"/>
    <col min="14342" max="14342" width="14.28515625" customWidth="1"/>
    <col min="14343" max="14343" width="1.7109375" customWidth="1"/>
    <col min="14344" max="14344" width="14.28515625" customWidth="1"/>
    <col min="14345" max="14345" width="1.7109375" customWidth="1"/>
    <col min="14346" max="14346" width="14.28515625" customWidth="1"/>
    <col min="14347" max="14347" width="1.7109375" customWidth="1"/>
    <col min="14348" max="14348" width="14.28515625" customWidth="1"/>
    <col min="14349" max="14349" width="0.5703125" customWidth="1"/>
    <col min="14350" max="14350" width="16.42578125" customWidth="1"/>
    <col min="14351" max="14351" width="1" customWidth="1"/>
    <col min="14352" max="14352" width="12" customWidth="1"/>
    <col min="14593" max="14593" width="46.42578125" customWidth="1"/>
    <col min="14594" max="14594" width="9" customWidth="1"/>
    <col min="14595" max="14595" width="1.7109375" customWidth="1"/>
    <col min="14596" max="14596" width="14.28515625" customWidth="1"/>
    <col min="14597" max="14597" width="1.7109375" customWidth="1"/>
    <col min="14598" max="14598" width="14.28515625" customWidth="1"/>
    <col min="14599" max="14599" width="1.7109375" customWidth="1"/>
    <col min="14600" max="14600" width="14.28515625" customWidth="1"/>
    <col min="14601" max="14601" width="1.7109375" customWidth="1"/>
    <col min="14602" max="14602" width="14.28515625" customWidth="1"/>
    <col min="14603" max="14603" width="1.7109375" customWidth="1"/>
    <col min="14604" max="14604" width="14.28515625" customWidth="1"/>
    <col min="14605" max="14605" width="0.5703125" customWidth="1"/>
    <col min="14606" max="14606" width="16.42578125" customWidth="1"/>
    <col min="14607" max="14607" width="1" customWidth="1"/>
    <col min="14608" max="14608" width="12" customWidth="1"/>
    <col min="14849" max="14849" width="46.42578125" customWidth="1"/>
    <col min="14850" max="14850" width="9" customWidth="1"/>
    <col min="14851" max="14851" width="1.7109375" customWidth="1"/>
    <col min="14852" max="14852" width="14.28515625" customWidth="1"/>
    <col min="14853" max="14853" width="1.7109375" customWidth="1"/>
    <col min="14854" max="14854" width="14.28515625" customWidth="1"/>
    <col min="14855" max="14855" width="1.7109375" customWidth="1"/>
    <col min="14856" max="14856" width="14.28515625" customWidth="1"/>
    <col min="14857" max="14857" width="1.7109375" customWidth="1"/>
    <col min="14858" max="14858" width="14.28515625" customWidth="1"/>
    <col min="14859" max="14859" width="1.7109375" customWidth="1"/>
    <col min="14860" max="14860" width="14.28515625" customWidth="1"/>
    <col min="14861" max="14861" width="0.5703125" customWidth="1"/>
    <col min="14862" max="14862" width="16.42578125" customWidth="1"/>
    <col min="14863" max="14863" width="1" customWidth="1"/>
    <col min="14864" max="14864" width="12" customWidth="1"/>
    <col min="15105" max="15105" width="46.42578125" customWidth="1"/>
    <col min="15106" max="15106" width="9" customWidth="1"/>
    <col min="15107" max="15107" width="1.7109375" customWidth="1"/>
    <col min="15108" max="15108" width="14.28515625" customWidth="1"/>
    <col min="15109" max="15109" width="1.7109375" customWidth="1"/>
    <col min="15110" max="15110" width="14.28515625" customWidth="1"/>
    <col min="15111" max="15111" width="1.7109375" customWidth="1"/>
    <col min="15112" max="15112" width="14.28515625" customWidth="1"/>
    <col min="15113" max="15113" width="1.7109375" customWidth="1"/>
    <col min="15114" max="15114" width="14.28515625" customWidth="1"/>
    <col min="15115" max="15115" width="1.7109375" customWidth="1"/>
    <col min="15116" max="15116" width="14.28515625" customWidth="1"/>
    <col min="15117" max="15117" width="0.5703125" customWidth="1"/>
    <col min="15118" max="15118" width="16.42578125" customWidth="1"/>
    <col min="15119" max="15119" width="1" customWidth="1"/>
    <col min="15120" max="15120" width="12" customWidth="1"/>
    <col min="15361" max="15361" width="46.42578125" customWidth="1"/>
    <col min="15362" max="15362" width="9" customWidth="1"/>
    <col min="15363" max="15363" width="1.7109375" customWidth="1"/>
    <col min="15364" max="15364" width="14.28515625" customWidth="1"/>
    <col min="15365" max="15365" width="1.7109375" customWidth="1"/>
    <col min="15366" max="15366" width="14.28515625" customWidth="1"/>
    <col min="15367" max="15367" width="1.7109375" customWidth="1"/>
    <col min="15368" max="15368" width="14.28515625" customWidth="1"/>
    <col min="15369" max="15369" width="1.7109375" customWidth="1"/>
    <col min="15370" max="15370" width="14.28515625" customWidth="1"/>
    <col min="15371" max="15371" width="1.7109375" customWidth="1"/>
    <col min="15372" max="15372" width="14.28515625" customWidth="1"/>
    <col min="15373" max="15373" width="0.5703125" customWidth="1"/>
    <col min="15374" max="15374" width="16.42578125" customWidth="1"/>
    <col min="15375" max="15375" width="1" customWidth="1"/>
    <col min="15376" max="15376" width="12" customWidth="1"/>
    <col min="15617" max="15617" width="46.42578125" customWidth="1"/>
    <col min="15618" max="15618" width="9" customWidth="1"/>
    <col min="15619" max="15619" width="1.7109375" customWidth="1"/>
    <col min="15620" max="15620" width="14.28515625" customWidth="1"/>
    <col min="15621" max="15621" width="1.7109375" customWidth="1"/>
    <col min="15622" max="15622" width="14.28515625" customWidth="1"/>
    <col min="15623" max="15623" width="1.7109375" customWidth="1"/>
    <col min="15624" max="15624" width="14.28515625" customWidth="1"/>
    <col min="15625" max="15625" width="1.7109375" customWidth="1"/>
    <col min="15626" max="15626" width="14.28515625" customWidth="1"/>
    <col min="15627" max="15627" width="1.7109375" customWidth="1"/>
    <col min="15628" max="15628" width="14.28515625" customWidth="1"/>
    <col min="15629" max="15629" width="0.5703125" customWidth="1"/>
    <col min="15630" max="15630" width="16.42578125" customWidth="1"/>
    <col min="15631" max="15631" width="1" customWidth="1"/>
    <col min="15632" max="15632" width="12" customWidth="1"/>
    <col min="15873" max="15873" width="46.42578125" customWidth="1"/>
    <col min="15874" max="15874" width="9" customWidth="1"/>
    <col min="15875" max="15875" width="1.7109375" customWidth="1"/>
    <col min="15876" max="15876" width="14.28515625" customWidth="1"/>
    <col min="15877" max="15877" width="1.7109375" customWidth="1"/>
    <col min="15878" max="15878" width="14.28515625" customWidth="1"/>
    <col min="15879" max="15879" width="1.7109375" customWidth="1"/>
    <col min="15880" max="15880" width="14.28515625" customWidth="1"/>
    <col min="15881" max="15881" width="1.7109375" customWidth="1"/>
    <col min="15882" max="15882" width="14.28515625" customWidth="1"/>
    <col min="15883" max="15883" width="1.7109375" customWidth="1"/>
    <col min="15884" max="15884" width="14.28515625" customWidth="1"/>
    <col min="15885" max="15885" width="0.5703125" customWidth="1"/>
    <col min="15886" max="15886" width="16.42578125" customWidth="1"/>
    <col min="15887" max="15887" width="1" customWidth="1"/>
    <col min="15888" max="15888" width="12" customWidth="1"/>
    <col min="16129" max="16129" width="46.42578125" customWidth="1"/>
    <col min="16130" max="16130" width="9" customWidth="1"/>
    <col min="16131" max="16131" width="1.7109375" customWidth="1"/>
    <col min="16132" max="16132" width="14.28515625" customWidth="1"/>
    <col min="16133" max="16133" width="1.7109375" customWidth="1"/>
    <col min="16134" max="16134" width="14.28515625" customWidth="1"/>
    <col min="16135" max="16135" width="1.7109375" customWidth="1"/>
    <col min="16136" max="16136" width="14.28515625" customWidth="1"/>
    <col min="16137" max="16137" width="1.7109375" customWidth="1"/>
    <col min="16138" max="16138" width="14.28515625" customWidth="1"/>
    <col min="16139" max="16139" width="1.7109375" customWidth="1"/>
    <col min="16140" max="16140" width="14.28515625" customWidth="1"/>
    <col min="16141" max="16141" width="0.5703125" customWidth="1"/>
    <col min="16142" max="16142" width="16.42578125" customWidth="1"/>
    <col min="16143" max="16143" width="1" customWidth="1"/>
    <col min="16144" max="16144" width="12" customWidth="1"/>
  </cols>
  <sheetData>
    <row r="1" spans="1:16" ht="21.75" customHeight="1">
      <c r="A1" s="247" t="s">
        <v>56</v>
      </c>
      <c r="B1" s="247"/>
      <c r="C1" s="247"/>
      <c r="D1" s="247"/>
      <c r="E1" s="247"/>
      <c r="F1" s="247"/>
      <c r="G1" s="247"/>
      <c r="H1" s="247"/>
      <c r="I1" s="34"/>
      <c r="J1" s="34"/>
      <c r="K1" s="34"/>
      <c r="L1" s="34"/>
      <c r="M1" s="34"/>
      <c r="N1" s="125"/>
      <c r="O1" s="34"/>
      <c r="P1" s="125"/>
    </row>
    <row r="2" spans="1:16" ht="21.75" customHeight="1">
      <c r="A2" s="7" t="s">
        <v>53</v>
      </c>
      <c r="B2" s="7"/>
      <c r="C2" s="7"/>
      <c r="D2" s="7"/>
      <c r="E2" s="7"/>
      <c r="F2" s="7"/>
      <c r="G2" s="7"/>
      <c r="H2" s="7"/>
      <c r="I2" s="36"/>
      <c r="J2" s="36"/>
      <c r="K2" s="36"/>
      <c r="L2" s="36"/>
      <c r="M2" s="36"/>
      <c r="N2" s="124"/>
      <c r="O2" s="36"/>
      <c r="P2" s="124"/>
    </row>
    <row r="3" spans="1:16" ht="21.75" customHeight="1">
      <c r="A3" s="198"/>
      <c r="B3" s="198"/>
      <c r="C3" s="198"/>
      <c r="D3" s="198"/>
      <c r="E3" s="198"/>
      <c r="F3" s="198"/>
      <c r="G3" s="198"/>
      <c r="H3" s="35"/>
      <c r="I3" s="36"/>
      <c r="J3" s="36"/>
      <c r="K3" s="36"/>
      <c r="L3" s="36"/>
      <c r="M3" s="36"/>
      <c r="N3" s="35"/>
      <c r="O3" s="36"/>
      <c r="P3" s="35"/>
    </row>
    <row r="4" spans="1:16" ht="21.75" customHeight="1">
      <c r="A4" s="33"/>
      <c r="B4" s="60"/>
      <c r="C4" s="60"/>
      <c r="D4" s="239" t="s">
        <v>49</v>
      </c>
      <c r="E4" s="239"/>
      <c r="F4" s="239"/>
      <c r="G4" s="239"/>
      <c r="H4" s="239"/>
      <c r="I4" s="239"/>
      <c r="J4" s="239"/>
      <c r="K4" s="239"/>
      <c r="L4" s="239"/>
      <c r="M4" s="60"/>
      <c r="N4" s="60"/>
      <c r="O4" s="60"/>
      <c r="P4" s="60"/>
    </row>
    <row r="5" spans="1:16" ht="21.75" customHeight="1">
      <c r="A5" s="33"/>
      <c r="C5" s="40"/>
      <c r="D5" s="40" t="s">
        <v>27</v>
      </c>
      <c r="E5" s="40"/>
      <c r="F5" s="40"/>
      <c r="G5" s="40"/>
      <c r="H5" s="245" t="s">
        <v>12</v>
      </c>
      <c r="I5" s="245"/>
      <c r="J5" s="245"/>
      <c r="K5" s="40"/>
      <c r="L5" s="71" t="s">
        <v>31</v>
      </c>
      <c r="M5" s="38"/>
      <c r="N5" s="11"/>
      <c r="O5" s="39"/>
      <c r="P5" s="11"/>
    </row>
    <row r="6" spans="1:16" ht="21.75" customHeight="1">
      <c r="A6" s="33"/>
      <c r="C6" s="40"/>
      <c r="D6" s="71" t="s">
        <v>114</v>
      </c>
      <c r="E6" s="40"/>
      <c r="F6" s="38" t="s">
        <v>40</v>
      </c>
      <c r="G6" s="38"/>
      <c r="H6" s="40" t="s">
        <v>28</v>
      </c>
      <c r="I6" s="38"/>
      <c r="J6" s="38"/>
      <c r="K6" s="40"/>
      <c r="L6" s="71" t="s">
        <v>86</v>
      </c>
      <c r="M6" s="38"/>
      <c r="N6" s="40"/>
      <c r="O6" s="39"/>
      <c r="P6" s="40"/>
    </row>
    <row r="7" spans="1:16" ht="21.75" customHeight="1">
      <c r="A7" s="33"/>
      <c r="B7" s="202" t="s">
        <v>16</v>
      </c>
      <c r="D7" s="40" t="s">
        <v>33</v>
      </c>
      <c r="E7" s="40"/>
      <c r="F7" s="40" t="s">
        <v>39</v>
      </c>
      <c r="G7" s="40"/>
      <c r="H7" s="40" t="s">
        <v>34</v>
      </c>
      <c r="I7" s="38"/>
      <c r="J7" s="40" t="s">
        <v>32</v>
      </c>
      <c r="K7" s="40"/>
      <c r="L7" s="40" t="s">
        <v>35</v>
      </c>
      <c r="M7" s="38"/>
      <c r="N7" s="40"/>
      <c r="O7" s="39"/>
      <c r="P7" s="40"/>
    </row>
    <row r="8" spans="1:16" ht="21.75" customHeight="1">
      <c r="B8" s="37"/>
      <c r="C8" s="37"/>
      <c r="D8" s="246" t="s">
        <v>58</v>
      </c>
      <c r="E8" s="246"/>
      <c r="F8" s="246"/>
      <c r="G8" s="246"/>
      <c r="H8" s="246"/>
      <c r="I8" s="246"/>
      <c r="J8" s="246"/>
      <c r="K8" s="246"/>
      <c r="L8" s="246"/>
      <c r="M8" s="37"/>
      <c r="N8" s="37"/>
    </row>
    <row r="9" spans="1:16" ht="21.75" customHeight="1">
      <c r="A9" s="12" t="s">
        <v>119</v>
      </c>
      <c r="B9" s="67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37"/>
      <c r="N9" s="37"/>
    </row>
    <row r="10" spans="1:16" ht="21.75" customHeight="1">
      <c r="A10" s="12" t="s">
        <v>73</v>
      </c>
      <c r="B10" s="202"/>
      <c r="D10" s="128">
        <v>107625000</v>
      </c>
      <c r="E10" s="41"/>
      <c r="F10" s="128">
        <v>171075000</v>
      </c>
      <c r="G10" s="41"/>
      <c r="H10" s="128">
        <v>26906250</v>
      </c>
      <c r="I10" s="41"/>
      <c r="J10" s="128">
        <v>244736914</v>
      </c>
      <c r="K10" s="128"/>
      <c r="L10" s="128">
        <v>550343164</v>
      </c>
      <c r="M10" s="41"/>
      <c r="N10" s="41"/>
    </row>
    <row r="11" spans="1:16" ht="21.75" customHeight="1">
      <c r="A11" s="12"/>
      <c r="B11" s="202"/>
      <c r="D11" s="128"/>
      <c r="E11" s="41"/>
      <c r="F11" s="128"/>
      <c r="G11" s="41"/>
      <c r="H11" s="128"/>
      <c r="I11" s="41"/>
      <c r="J11" s="128"/>
      <c r="K11" s="128"/>
      <c r="L11" s="128"/>
      <c r="M11" s="41"/>
      <c r="N11" s="41"/>
    </row>
    <row r="12" spans="1:16" ht="21.75" customHeight="1">
      <c r="A12" s="1" t="s">
        <v>115</v>
      </c>
      <c r="B12" s="128"/>
      <c r="C12" s="41"/>
      <c r="D12" s="128"/>
      <c r="E12" s="41"/>
      <c r="F12" s="128"/>
      <c r="G12" s="41"/>
      <c r="H12" s="128"/>
      <c r="I12" s="128"/>
      <c r="J12" s="128"/>
      <c r="K12" s="41"/>
      <c r="L12" s="41"/>
      <c r="M12" s="41"/>
      <c r="N12" s="41"/>
    </row>
    <row r="13" spans="1:16" ht="21.75" customHeight="1">
      <c r="A13" s="16" t="s">
        <v>116</v>
      </c>
      <c r="B13" s="128"/>
      <c r="C13" s="41"/>
      <c r="D13" s="128"/>
      <c r="E13" s="41"/>
      <c r="F13" s="128"/>
      <c r="G13" s="41"/>
      <c r="H13" s="128"/>
      <c r="I13" s="128"/>
      <c r="J13" s="128"/>
      <c r="K13" s="41"/>
      <c r="L13" s="41"/>
      <c r="M13" s="41"/>
      <c r="N13" s="41"/>
    </row>
    <row r="14" spans="1:16" ht="21.75" customHeight="1">
      <c r="A14" s="85" t="s">
        <v>117</v>
      </c>
      <c r="B14" s="202">
        <v>9</v>
      </c>
      <c r="C14" s="41"/>
      <c r="D14" s="209" t="s">
        <v>59</v>
      </c>
      <c r="E14" s="210"/>
      <c r="F14" s="209" t="s">
        <v>59</v>
      </c>
      <c r="G14" s="210"/>
      <c r="H14" s="209" t="s">
        <v>59</v>
      </c>
      <c r="I14" s="128"/>
      <c r="J14" s="211">
        <v>-20447990</v>
      </c>
      <c r="K14" s="41"/>
      <c r="L14" s="210">
        <f>SUM(D14:J14)</f>
        <v>-20447990</v>
      </c>
      <c r="M14" s="41"/>
      <c r="N14" s="41"/>
    </row>
    <row r="15" spans="1:16" ht="21.75" customHeight="1">
      <c r="A15" s="16" t="s">
        <v>118</v>
      </c>
      <c r="B15" s="128"/>
      <c r="C15" s="41"/>
      <c r="D15" s="212" t="s">
        <v>59</v>
      </c>
      <c r="E15" s="41"/>
      <c r="F15" s="212" t="s">
        <v>59</v>
      </c>
      <c r="G15" s="41"/>
      <c r="H15" s="212" t="s">
        <v>59</v>
      </c>
      <c r="I15" s="128"/>
      <c r="J15" s="213">
        <v>-20447990</v>
      </c>
      <c r="K15" s="41"/>
      <c r="L15" s="213">
        <v>-20447990</v>
      </c>
      <c r="M15" s="41"/>
      <c r="N15" s="41"/>
    </row>
    <row r="16" spans="1:16" ht="21.75" customHeight="1">
      <c r="A16" s="12"/>
      <c r="B16" s="128"/>
      <c r="C16" s="41"/>
      <c r="D16" s="128"/>
      <c r="E16" s="41"/>
      <c r="F16" s="128"/>
      <c r="G16" s="41"/>
      <c r="H16" s="128"/>
      <c r="I16" s="128"/>
      <c r="J16" s="128"/>
      <c r="K16" s="41"/>
      <c r="L16" s="41"/>
      <c r="M16" s="41"/>
      <c r="N16" s="41"/>
    </row>
    <row r="17" spans="1:16" ht="21.75" customHeight="1">
      <c r="A17" s="2" t="s">
        <v>45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  <row r="18" spans="1:16" ht="21.75" customHeight="1">
      <c r="A18" s="33" t="s">
        <v>37</v>
      </c>
      <c r="B18" s="129"/>
      <c r="C18" s="130"/>
      <c r="D18" s="133" t="s">
        <v>59</v>
      </c>
      <c r="E18" s="130"/>
      <c r="F18" s="133" t="s">
        <v>59</v>
      </c>
      <c r="G18" s="131"/>
      <c r="H18" s="133" t="s">
        <v>59</v>
      </c>
      <c r="I18" s="129"/>
      <c r="J18" s="137">
        <f>'PL 4-5'!J72</f>
        <v>64456484</v>
      </c>
      <c r="K18" s="132"/>
      <c r="L18" s="184">
        <v>64456484</v>
      </c>
      <c r="M18" s="41"/>
      <c r="N18" s="62"/>
    </row>
    <row r="19" spans="1:16" ht="21.75" customHeight="1">
      <c r="A19" s="2" t="s">
        <v>44</v>
      </c>
      <c r="B19" s="135"/>
      <c r="C19" s="134">
        <f>SUM(C18:C18)</f>
        <v>0</v>
      </c>
      <c r="D19" s="168" t="s">
        <v>59</v>
      </c>
      <c r="E19" s="134">
        <v>0</v>
      </c>
      <c r="F19" s="168" t="s">
        <v>59</v>
      </c>
      <c r="G19" s="135"/>
      <c r="H19" s="168" t="s">
        <v>59</v>
      </c>
      <c r="I19" s="139"/>
      <c r="J19" s="138">
        <v>64456484</v>
      </c>
      <c r="K19" s="136">
        <v>0</v>
      </c>
      <c r="L19" s="138">
        <v>64456484</v>
      </c>
      <c r="M19" s="69">
        <f>SUM(M18:M18)</f>
        <v>0</v>
      </c>
      <c r="N19" s="69"/>
    </row>
    <row r="20" spans="1:16" ht="21.75" customHeight="1">
      <c r="A20" s="2"/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</row>
    <row r="21" spans="1:16" ht="21.75" customHeight="1" thickBot="1">
      <c r="A21" s="12" t="s">
        <v>120</v>
      </c>
      <c r="B21" s="128"/>
      <c r="C21" s="41"/>
      <c r="D21" s="94">
        <v>107625000</v>
      </c>
      <c r="E21" s="69"/>
      <c r="F21" s="94">
        <v>171075000</v>
      </c>
      <c r="G21" s="69"/>
      <c r="H21" s="94">
        <v>26906250</v>
      </c>
      <c r="I21" s="69"/>
      <c r="J21" s="94">
        <v>288745408</v>
      </c>
      <c r="K21" s="69"/>
      <c r="L21" s="94">
        <v>594351658</v>
      </c>
      <c r="M21" s="41"/>
      <c r="N21" s="41"/>
    </row>
    <row r="22" spans="1:16" ht="21.75" customHeight="1" thickTop="1"/>
    <row r="23" spans="1:16" ht="21.75" customHeight="1">
      <c r="A23" s="247" t="s">
        <v>56</v>
      </c>
      <c r="B23" s="247"/>
      <c r="C23" s="247"/>
      <c r="D23" s="247"/>
      <c r="E23" s="247"/>
      <c r="F23" s="247"/>
      <c r="G23" s="247"/>
      <c r="H23" s="247"/>
      <c r="I23" s="34"/>
      <c r="J23" s="34"/>
      <c r="K23" s="34"/>
      <c r="L23" s="34"/>
      <c r="M23" s="34"/>
      <c r="N23" s="125"/>
      <c r="O23" s="34"/>
      <c r="P23" s="125"/>
    </row>
    <row r="24" spans="1:16" ht="21.75" customHeight="1">
      <c r="A24" s="7" t="s">
        <v>53</v>
      </c>
      <c r="B24" s="7"/>
      <c r="C24" s="7"/>
      <c r="D24" s="7"/>
      <c r="E24" s="7"/>
      <c r="F24" s="7"/>
      <c r="G24" s="7"/>
      <c r="H24" s="7"/>
      <c r="I24" s="36"/>
      <c r="J24" s="36"/>
      <c r="K24" s="36"/>
      <c r="L24" s="36"/>
      <c r="M24" s="36"/>
      <c r="N24" s="124"/>
      <c r="O24" s="36"/>
      <c r="P24" s="124"/>
    </row>
    <row r="25" spans="1:16" ht="21.75" customHeight="1">
      <c r="A25" s="198"/>
      <c r="B25" s="198"/>
      <c r="C25" s="198"/>
      <c r="D25" s="198"/>
      <c r="E25" s="198"/>
      <c r="F25" s="198"/>
      <c r="G25" s="198"/>
      <c r="H25" s="35"/>
      <c r="I25" s="36"/>
      <c r="J25" s="36"/>
      <c r="K25" s="36"/>
      <c r="L25" s="36"/>
      <c r="M25" s="36"/>
      <c r="N25" s="35"/>
      <c r="O25" s="36"/>
      <c r="P25" s="35"/>
    </row>
    <row r="26" spans="1:16" ht="21.75" customHeight="1">
      <c r="A26" s="33"/>
      <c r="B26" s="60"/>
      <c r="C26" s="60"/>
      <c r="D26" s="239" t="s">
        <v>49</v>
      </c>
      <c r="E26" s="239"/>
      <c r="F26" s="239"/>
      <c r="G26" s="239"/>
      <c r="H26" s="239"/>
      <c r="I26" s="239"/>
      <c r="J26" s="239"/>
      <c r="K26" s="239"/>
      <c r="L26" s="239"/>
      <c r="M26" s="60"/>
      <c r="N26" s="60"/>
      <c r="O26" s="60"/>
      <c r="P26" s="60"/>
    </row>
    <row r="27" spans="1:16" ht="21.75" customHeight="1">
      <c r="A27" s="33"/>
      <c r="C27" s="40"/>
      <c r="D27" s="40" t="s">
        <v>27</v>
      </c>
      <c r="E27" s="40"/>
      <c r="F27" s="40"/>
      <c r="G27" s="40"/>
      <c r="H27" s="245" t="s">
        <v>12</v>
      </c>
      <c r="I27" s="245"/>
      <c r="J27" s="245"/>
      <c r="K27" s="40"/>
      <c r="L27" s="71" t="s">
        <v>31</v>
      </c>
      <c r="M27" s="38"/>
      <c r="N27" s="11"/>
      <c r="O27" s="39"/>
      <c r="P27" s="11"/>
    </row>
    <row r="28" spans="1:16" ht="21.75" customHeight="1">
      <c r="A28" s="33"/>
      <c r="C28" s="40"/>
      <c r="D28" s="71" t="s">
        <v>114</v>
      </c>
      <c r="E28" s="40"/>
      <c r="F28" s="38" t="s">
        <v>40</v>
      </c>
      <c r="G28" s="38"/>
      <c r="H28" s="40" t="s">
        <v>28</v>
      </c>
      <c r="I28" s="38"/>
      <c r="J28" s="38"/>
      <c r="K28" s="40"/>
      <c r="L28" s="71" t="s">
        <v>86</v>
      </c>
      <c r="M28" s="38"/>
      <c r="N28" s="40"/>
      <c r="O28" s="39"/>
      <c r="P28" s="40"/>
    </row>
    <row r="29" spans="1:16" ht="21.75" customHeight="1">
      <c r="A29" s="33"/>
      <c r="B29" s="31" t="s">
        <v>16</v>
      </c>
      <c r="D29" s="40" t="s">
        <v>33</v>
      </c>
      <c r="E29" s="40"/>
      <c r="F29" s="40" t="s">
        <v>39</v>
      </c>
      <c r="G29" s="40"/>
      <c r="H29" s="40" t="s">
        <v>34</v>
      </c>
      <c r="I29" s="38"/>
      <c r="J29" s="40" t="s">
        <v>32</v>
      </c>
      <c r="K29" s="40"/>
      <c r="L29" s="40" t="s">
        <v>35</v>
      </c>
      <c r="M29" s="38"/>
      <c r="N29" s="40"/>
      <c r="O29" s="39"/>
      <c r="P29" s="40"/>
    </row>
    <row r="30" spans="1:16" ht="21.75" customHeight="1">
      <c r="B30" s="37"/>
      <c r="C30" s="37"/>
      <c r="D30" s="246" t="s">
        <v>58</v>
      </c>
      <c r="E30" s="246"/>
      <c r="F30" s="246"/>
      <c r="G30" s="246"/>
      <c r="H30" s="246"/>
      <c r="I30" s="246"/>
      <c r="J30" s="246"/>
      <c r="K30" s="246"/>
      <c r="L30" s="246"/>
      <c r="M30" s="37"/>
      <c r="N30" s="37"/>
    </row>
    <row r="31" spans="1:16" ht="21.75" customHeight="1">
      <c r="A31" s="12" t="s">
        <v>121</v>
      </c>
      <c r="B31" s="67"/>
      <c r="C31" s="202"/>
      <c r="D31" s="67"/>
      <c r="E31" s="67"/>
      <c r="F31" s="67"/>
      <c r="G31" s="67"/>
      <c r="H31" s="67"/>
      <c r="I31" s="67"/>
      <c r="J31" s="67"/>
      <c r="K31" s="67"/>
      <c r="L31" s="67"/>
      <c r="M31" s="37"/>
      <c r="N31" s="37"/>
    </row>
    <row r="32" spans="1:16" ht="21.75" customHeight="1">
      <c r="A32" s="12" t="s">
        <v>105</v>
      </c>
      <c r="B32" s="202"/>
      <c r="D32" s="136">
        <v>107625000</v>
      </c>
      <c r="E32" s="41"/>
      <c r="F32" s="136">
        <v>171075000</v>
      </c>
      <c r="G32" s="41"/>
      <c r="H32" s="136">
        <v>26906250</v>
      </c>
      <c r="I32" s="136"/>
      <c r="J32" s="136">
        <v>335443541</v>
      </c>
      <c r="K32" s="41"/>
      <c r="L32" s="41">
        <f>SUM(D32:J32)</f>
        <v>641049791</v>
      </c>
      <c r="M32" s="41"/>
      <c r="N32" s="41"/>
    </row>
    <row r="33" spans="1:14" ht="21.75" customHeight="1">
      <c r="A33" s="12"/>
      <c r="B33" s="41"/>
      <c r="C33" s="41"/>
      <c r="D33" s="128"/>
      <c r="E33" s="41"/>
      <c r="F33" s="128"/>
      <c r="G33" s="41"/>
      <c r="H33" s="128"/>
      <c r="I33" s="128"/>
      <c r="J33" s="128"/>
      <c r="K33" s="41"/>
      <c r="L33" s="41"/>
      <c r="M33" s="41"/>
      <c r="N33" s="41"/>
    </row>
    <row r="34" spans="1:14" ht="21.75" customHeight="1">
      <c r="A34" s="1" t="s">
        <v>115</v>
      </c>
      <c r="B34" s="128"/>
      <c r="C34" s="41"/>
      <c r="D34" s="128"/>
      <c r="E34" s="41"/>
      <c r="F34" s="128"/>
      <c r="G34" s="41"/>
      <c r="H34" s="128"/>
      <c r="I34" s="128"/>
      <c r="J34" s="128"/>
      <c r="K34" s="41"/>
      <c r="L34" s="41"/>
      <c r="M34" s="41"/>
      <c r="N34" s="41"/>
    </row>
    <row r="35" spans="1:14" ht="21.75" customHeight="1">
      <c r="A35" s="16" t="s">
        <v>116</v>
      </c>
      <c r="B35" s="128"/>
      <c r="C35" s="41"/>
      <c r="D35" s="128"/>
      <c r="E35" s="41"/>
      <c r="F35" s="128"/>
      <c r="G35" s="41"/>
      <c r="H35" s="128"/>
      <c r="I35" s="128"/>
      <c r="J35" s="128"/>
      <c r="K35" s="41"/>
      <c r="L35" s="41"/>
      <c r="M35" s="41"/>
      <c r="N35" s="41"/>
    </row>
    <row r="36" spans="1:14" ht="21.75" customHeight="1">
      <c r="A36" s="85" t="s">
        <v>117</v>
      </c>
      <c r="B36" s="202">
        <v>9</v>
      </c>
      <c r="C36" s="41"/>
      <c r="D36" s="209" t="s">
        <v>59</v>
      </c>
      <c r="E36" s="210"/>
      <c r="F36" s="209" t="s">
        <v>59</v>
      </c>
      <c r="G36" s="210"/>
      <c r="H36" s="209" t="s">
        <v>59</v>
      </c>
      <c r="I36" s="128"/>
      <c r="J36" s="211">
        <v>-25829520</v>
      </c>
      <c r="K36" s="41"/>
      <c r="L36" s="210">
        <f>SUM(D36:J36)</f>
        <v>-25829520</v>
      </c>
      <c r="M36" s="41"/>
      <c r="N36" s="41"/>
    </row>
    <row r="37" spans="1:14" ht="21.75" customHeight="1">
      <c r="A37" s="16" t="s">
        <v>118</v>
      </c>
      <c r="B37" s="128"/>
      <c r="C37" s="41"/>
      <c r="D37" s="212" t="s">
        <v>59</v>
      </c>
      <c r="E37" s="41"/>
      <c r="F37" s="212" t="s">
        <v>59</v>
      </c>
      <c r="G37" s="41"/>
      <c r="H37" s="212" t="s">
        <v>59</v>
      </c>
      <c r="I37" s="128"/>
      <c r="J37" s="213">
        <f>SUM(J36)</f>
        <v>-25829520</v>
      </c>
      <c r="K37" s="41"/>
      <c r="L37" s="213">
        <f>SUM(L36)</f>
        <v>-25829520</v>
      </c>
      <c r="M37" s="41"/>
      <c r="N37" s="41"/>
    </row>
    <row r="38" spans="1:14" ht="21.75" customHeight="1">
      <c r="A38" s="12"/>
      <c r="B38" s="128"/>
      <c r="C38" s="41"/>
      <c r="D38" s="128"/>
      <c r="E38" s="41"/>
      <c r="F38" s="128"/>
      <c r="G38" s="41"/>
      <c r="H38" s="128"/>
      <c r="I38" s="128"/>
      <c r="J38" s="128"/>
      <c r="K38" s="41"/>
      <c r="L38" s="41"/>
      <c r="M38" s="41"/>
      <c r="N38" s="41"/>
    </row>
    <row r="39" spans="1:14" ht="21.75" customHeight="1">
      <c r="A39" s="2" t="s">
        <v>45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</row>
    <row r="40" spans="1:14" ht="21.75" customHeight="1">
      <c r="A40" s="33" t="s">
        <v>37</v>
      </c>
      <c r="B40" s="129"/>
      <c r="C40" s="130"/>
      <c r="D40" s="129" t="s">
        <v>59</v>
      </c>
      <c r="E40" s="130"/>
      <c r="F40" s="129" t="s">
        <v>59</v>
      </c>
      <c r="G40" s="131"/>
      <c r="H40" s="129" t="s">
        <v>59</v>
      </c>
      <c r="I40" s="129"/>
      <c r="J40" s="217">
        <f>'PL 4-5'!H72</f>
        <v>54041829</v>
      </c>
      <c r="K40" s="132"/>
      <c r="L40" s="210">
        <f>SUM(D40:J40)</f>
        <v>54041829</v>
      </c>
      <c r="M40" s="41"/>
      <c r="N40" s="62"/>
    </row>
    <row r="41" spans="1:14" ht="21.75" customHeight="1">
      <c r="A41" s="2" t="s">
        <v>44</v>
      </c>
      <c r="B41" s="135"/>
      <c r="C41" s="134">
        <f>SUM(C40:C40)</f>
        <v>0</v>
      </c>
      <c r="D41" s="215" t="s">
        <v>59</v>
      </c>
      <c r="E41" s="134">
        <f>SUM(E40:E40)</f>
        <v>0</v>
      </c>
      <c r="F41" s="215" t="s">
        <v>59</v>
      </c>
      <c r="G41" s="135"/>
      <c r="H41" s="215" t="s">
        <v>59</v>
      </c>
      <c r="I41" s="139"/>
      <c r="J41" s="218">
        <f>SUM(J40:J40)</f>
        <v>54041829</v>
      </c>
      <c r="K41" s="136">
        <f>SUM(K40:K40)</f>
        <v>0</v>
      </c>
      <c r="L41" s="218">
        <f>SUM(L40:L40)</f>
        <v>54041829</v>
      </c>
      <c r="M41" s="69">
        <f>SUM(M40:M40)</f>
        <v>0</v>
      </c>
      <c r="N41" s="69"/>
    </row>
    <row r="42" spans="1:14" ht="21.75" customHeight="1">
      <c r="A42" s="2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</row>
    <row r="43" spans="1:14" ht="21.75" customHeight="1" thickBot="1">
      <c r="A43" s="12" t="s">
        <v>122</v>
      </c>
      <c r="B43" s="128"/>
      <c r="C43" s="41"/>
      <c r="D43" s="94">
        <f>SUM(D32,D41)</f>
        <v>107625000</v>
      </c>
      <c r="E43" s="69"/>
      <c r="F43" s="94">
        <f>SUM(F32,F41)</f>
        <v>171075000</v>
      </c>
      <c r="G43" s="69"/>
      <c r="H43" s="94">
        <f>SUM(H32,H41)</f>
        <v>26906250</v>
      </c>
      <c r="I43" s="69"/>
      <c r="J43" s="94">
        <f>SUM(J32,J37,J41)</f>
        <v>363655850</v>
      </c>
      <c r="K43" s="69"/>
      <c r="L43" s="94">
        <f>SUM(L32,L37,L41)</f>
        <v>669262100</v>
      </c>
      <c r="M43" s="41"/>
      <c r="N43" s="41"/>
    </row>
    <row r="44" spans="1:14" ht="21.75" customHeight="1" thickTop="1"/>
  </sheetData>
  <mergeCells count="8">
    <mergeCell ref="D30:L30"/>
    <mergeCell ref="H5:J5"/>
    <mergeCell ref="D8:L8"/>
    <mergeCell ref="A1:H1"/>
    <mergeCell ref="D4:L4"/>
    <mergeCell ref="A23:H23"/>
    <mergeCell ref="D26:L26"/>
    <mergeCell ref="H27:J27"/>
  </mergeCells>
  <pageMargins left="0.8" right="0.8" top="0.48" bottom="0.5" header="0.5" footer="0.5"/>
  <pageSetup paperSize="9" scale="95" firstPageNumber="8" orientation="landscape" useFirstPageNumber="1" r:id="rId1"/>
  <headerFooter>
    <oddFooter>&amp;L  The accompanying notes are an integral part of these financial statements.
&amp;C&amp;P</oddFooter>
  </headerFooter>
  <rowBreaks count="1" manualBreakCount="1">
    <brk id="2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view="pageBreakPreview" zoomScale="110" zoomScaleNormal="90" zoomScaleSheetLayoutView="110" workbookViewId="0">
      <selection activeCell="E2" sqref="E2"/>
    </sheetView>
  </sheetViews>
  <sheetFormatPr defaultColWidth="9.42578125" defaultRowHeight="21.75" customHeight="1"/>
  <cols>
    <col min="1" max="3" width="1.85546875" style="47" customWidth="1"/>
    <col min="4" max="4" width="10.5703125" style="47" customWidth="1"/>
    <col min="5" max="5" width="27.140625" style="47" customWidth="1"/>
    <col min="6" max="6" width="15.140625" style="185" customWidth="1"/>
    <col min="7" max="7" width="0.85546875" style="47" customWidth="1"/>
    <col min="8" max="8" width="15.140625" style="49" customWidth="1"/>
    <col min="9" max="9" width="0.85546875" style="47" customWidth="1"/>
    <col min="10" max="10" width="15.140625" style="49" customWidth="1"/>
    <col min="11" max="11" width="0.85546875" style="50" customWidth="1"/>
    <col min="12" max="12" width="15.140625" style="49" customWidth="1"/>
    <col min="13" max="13" width="15" style="49" bestFit="1" customWidth="1"/>
    <col min="14" max="14" width="13.28515625" style="47" customWidth="1"/>
    <col min="15" max="255" width="9.42578125" style="47"/>
    <col min="256" max="258" width="1.85546875" style="47" customWidth="1"/>
    <col min="259" max="259" width="10.5703125" style="47" customWidth="1"/>
    <col min="260" max="260" width="24.28515625" style="47" customWidth="1"/>
    <col min="261" max="261" width="4" style="47" customWidth="1"/>
    <col min="262" max="262" width="15.140625" style="47" customWidth="1"/>
    <col min="263" max="263" width="0.85546875" style="47" customWidth="1"/>
    <col min="264" max="264" width="15.140625" style="47" customWidth="1"/>
    <col min="265" max="265" width="0.85546875" style="47" customWidth="1"/>
    <col min="266" max="266" width="15.140625" style="47" customWidth="1"/>
    <col min="267" max="267" width="0.85546875" style="47" customWidth="1"/>
    <col min="268" max="268" width="15.140625" style="47" customWidth="1"/>
    <col min="269" max="269" width="9.140625" style="47" customWidth="1"/>
    <col min="270" max="270" width="13.28515625" style="47" customWidth="1"/>
    <col min="271" max="511" width="9.42578125" style="47"/>
    <col min="512" max="514" width="1.85546875" style="47" customWidth="1"/>
    <col min="515" max="515" width="10.5703125" style="47" customWidth="1"/>
    <col min="516" max="516" width="24.28515625" style="47" customWidth="1"/>
    <col min="517" max="517" width="4" style="47" customWidth="1"/>
    <col min="518" max="518" width="15.140625" style="47" customWidth="1"/>
    <col min="519" max="519" width="0.85546875" style="47" customWidth="1"/>
    <col min="520" max="520" width="15.140625" style="47" customWidth="1"/>
    <col min="521" max="521" width="0.85546875" style="47" customWidth="1"/>
    <col min="522" max="522" width="15.140625" style="47" customWidth="1"/>
    <col min="523" max="523" width="0.85546875" style="47" customWidth="1"/>
    <col min="524" max="524" width="15.140625" style="47" customWidth="1"/>
    <col min="525" max="525" width="9.140625" style="47" customWidth="1"/>
    <col min="526" max="526" width="13.28515625" style="47" customWidth="1"/>
    <col min="527" max="767" width="9.42578125" style="47"/>
    <col min="768" max="770" width="1.85546875" style="47" customWidth="1"/>
    <col min="771" max="771" width="10.5703125" style="47" customWidth="1"/>
    <col min="772" max="772" width="24.28515625" style="47" customWidth="1"/>
    <col min="773" max="773" width="4" style="47" customWidth="1"/>
    <col min="774" max="774" width="15.140625" style="47" customWidth="1"/>
    <col min="775" max="775" width="0.85546875" style="47" customWidth="1"/>
    <col min="776" max="776" width="15.140625" style="47" customWidth="1"/>
    <col min="777" max="777" width="0.85546875" style="47" customWidth="1"/>
    <col min="778" max="778" width="15.140625" style="47" customWidth="1"/>
    <col min="779" max="779" width="0.85546875" style="47" customWidth="1"/>
    <col min="780" max="780" width="15.140625" style="47" customWidth="1"/>
    <col min="781" max="781" width="9.140625" style="47" customWidth="1"/>
    <col min="782" max="782" width="13.28515625" style="47" customWidth="1"/>
    <col min="783" max="1023" width="9.42578125" style="47"/>
    <col min="1024" max="1026" width="1.85546875" style="47" customWidth="1"/>
    <col min="1027" max="1027" width="10.5703125" style="47" customWidth="1"/>
    <col min="1028" max="1028" width="24.28515625" style="47" customWidth="1"/>
    <col min="1029" max="1029" width="4" style="47" customWidth="1"/>
    <col min="1030" max="1030" width="15.140625" style="47" customWidth="1"/>
    <col min="1031" max="1031" width="0.85546875" style="47" customWidth="1"/>
    <col min="1032" max="1032" width="15.140625" style="47" customWidth="1"/>
    <col min="1033" max="1033" width="0.85546875" style="47" customWidth="1"/>
    <col min="1034" max="1034" width="15.140625" style="47" customWidth="1"/>
    <col min="1035" max="1035" width="0.85546875" style="47" customWidth="1"/>
    <col min="1036" max="1036" width="15.140625" style="47" customWidth="1"/>
    <col min="1037" max="1037" width="9.140625" style="47" customWidth="1"/>
    <col min="1038" max="1038" width="13.28515625" style="47" customWidth="1"/>
    <col min="1039" max="1279" width="9.42578125" style="47"/>
    <col min="1280" max="1282" width="1.85546875" style="47" customWidth="1"/>
    <col min="1283" max="1283" width="10.5703125" style="47" customWidth="1"/>
    <col min="1284" max="1284" width="24.28515625" style="47" customWidth="1"/>
    <col min="1285" max="1285" width="4" style="47" customWidth="1"/>
    <col min="1286" max="1286" width="15.140625" style="47" customWidth="1"/>
    <col min="1287" max="1287" width="0.85546875" style="47" customWidth="1"/>
    <col min="1288" max="1288" width="15.140625" style="47" customWidth="1"/>
    <col min="1289" max="1289" width="0.85546875" style="47" customWidth="1"/>
    <col min="1290" max="1290" width="15.140625" style="47" customWidth="1"/>
    <col min="1291" max="1291" width="0.85546875" style="47" customWidth="1"/>
    <col min="1292" max="1292" width="15.140625" style="47" customWidth="1"/>
    <col min="1293" max="1293" width="9.140625" style="47" customWidth="1"/>
    <col min="1294" max="1294" width="13.28515625" style="47" customWidth="1"/>
    <col min="1295" max="1535" width="9.42578125" style="47"/>
    <col min="1536" max="1538" width="1.85546875" style="47" customWidth="1"/>
    <col min="1539" max="1539" width="10.5703125" style="47" customWidth="1"/>
    <col min="1540" max="1540" width="24.28515625" style="47" customWidth="1"/>
    <col min="1541" max="1541" width="4" style="47" customWidth="1"/>
    <col min="1542" max="1542" width="15.140625" style="47" customWidth="1"/>
    <col min="1543" max="1543" width="0.85546875" style="47" customWidth="1"/>
    <col min="1544" max="1544" width="15.140625" style="47" customWidth="1"/>
    <col min="1545" max="1545" width="0.85546875" style="47" customWidth="1"/>
    <col min="1546" max="1546" width="15.140625" style="47" customWidth="1"/>
    <col min="1547" max="1547" width="0.85546875" style="47" customWidth="1"/>
    <col min="1548" max="1548" width="15.140625" style="47" customWidth="1"/>
    <col min="1549" max="1549" width="9.140625" style="47" customWidth="1"/>
    <col min="1550" max="1550" width="13.28515625" style="47" customWidth="1"/>
    <col min="1551" max="1791" width="9.42578125" style="47"/>
    <col min="1792" max="1794" width="1.85546875" style="47" customWidth="1"/>
    <col min="1795" max="1795" width="10.5703125" style="47" customWidth="1"/>
    <col min="1796" max="1796" width="24.28515625" style="47" customWidth="1"/>
    <col min="1797" max="1797" width="4" style="47" customWidth="1"/>
    <col min="1798" max="1798" width="15.140625" style="47" customWidth="1"/>
    <col min="1799" max="1799" width="0.85546875" style="47" customWidth="1"/>
    <col min="1800" max="1800" width="15.140625" style="47" customWidth="1"/>
    <col min="1801" max="1801" width="0.85546875" style="47" customWidth="1"/>
    <col min="1802" max="1802" width="15.140625" style="47" customWidth="1"/>
    <col min="1803" max="1803" width="0.85546875" style="47" customWidth="1"/>
    <col min="1804" max="1804" width="15.140625" style="47" customWidth="1"/>
    <col min="1805" max="1805" width="9.140625" style="47" customWidth="1"/>
    <col min="1806" max="1806" width="13.28515625" style="47" customWidth="1"/>
    <col min="1807" max="2047" width="9.42578125" style="47"/>
    <col min="2048" max="2050" width="1.85546875" style="47" customWidth="1"/>
    <col min="2051" max="2051" width="10.5703125" style="47" customWidth="1"/>
    <col min="2052" max="2052" width="24.28515625" style="47" customWidth="1"/>
    <col min="2053" max="2053" width="4" style="47" customWidth="1"/>
    <col min="2054" max="2054" width="15.140625" style="47" customWidth="1"/>
    <col min="2055" max="2055" width="0.85546875" style="47" customWidth="1"/>
    <col min="2056" max="2056" width="15.140625" style="47" customWidth="1"/>
    <col min="2057" max="2057" width="0.85546875" style="47" customWidth="1"/>
    <col min="2058" max="2058" width="15.140625" style="47" customWidth="1"/>
    <col min="2059" max="2059" width="0.85546875" style="47" customWidth="1"/>
    <col min="2060" max="2060" width="15.140625" style="47" customWidth="1"/>
    <col min="2061" max="2061" width="9.140625" style="47" customWidth="1"/>
    <col min="2062" max="2062" width="13.28515625" style="47" customWidth="1"/>
    <col min="2063" max="2303" width="9.42578125" style="47"/>
    <col min="2304" max="2306" width="1.85546875" style="47" customWidth="1"/>
    <col min="2307" max="2307" width="10.5703125" style="47" customWidth="1"/>
    <col min="2308" max="2308" width="24.28515625" style="47" customWidth="1"/>
    <col min="2309" max="2309" width="4" style="47" customWidth="1"/>
    <col min="2310" max="2310" width="15.140625" style="47" customWidth="1"/>
    <col min="2311" max="2311" width="0.85546875" style="47" customWidth="1"/>
    <col min="2312" max="2312" width="15.140625" style="47" customWidth="1"/>
    <col min="2313" max="2313" width="0.85546875" style="47" customWidth="1"/>
    <col min="2314" max="2314" width="15.140625" style="47" customWidth="1"/>
    <col min="2315" max="2315" width="0.85546875" style="47" customWidth="1"/>
    <col min="2316" max="2316" width="15.140625" style="47" customWidth="1"/>
    <col min="2317" max="2317" width="9.140625" style="47" customWidth="1"/>
    <col min="2318" max="2318" width="13.28515625" style="47" customWidth="1"/>
    <col min="2319" max="2559" width="9.42578125" style="47"/>
    <col min="2560" max="2562" width="1.85546875" style="47" customWidth="1"/>
    <col min="2563" max="2563" width="10.5703125" style="47" customWidth="1"/>
    <col min="2564" max="2564" width="24.28515625" style="47" customWidth="1"/>
    <col min="2565" max="2565" width="4" style="47" customWidth="1"/>
    <col min="2566" max="2566" width="15.140625" style="47" customWidth="1"/>
    <col min="2567" max="2567" width="0.85546875" style="47" customWidth="1"/>
    <col min="2568" max="2568" width="15.140625" style="47" customWidth="1"/>
    <col min="2569" max="2569" width="0.85546875" style="47" customWidth="1"/>
    <col min="2570" max="2570" width="15.140625" style="47" customWidth="1"/>
    <col min="2571" max="2571" width="0.85546875" style="47" customWidth="1"/>
    <col min="2572" max="2572" width="15.140625" style="47" customWidth="1"/>
    <col min="2573" max="2573" width="9.140625" style="47" customWidth="1"/>
    <col min="2574" max="2574" width="13.28515625" style="47" customWidth="1"/>
    <col min="2575" max="2815" width="9.42578125" style="47"/>
    <col min="2816" max="2818" width="1.85546875" style="47" customWidth="1"/>
    <col min="2819" max="2819" width="10.5703125" style="47" customWidth="1"/>
    <col min="2820" max="2820" width="24.28515625" style="47" customWidth="1"/>
    <col min="2821" max="2821" width="4" style="47" customWidth="1"/>
    <col min="2822" max="2822" width="15.140625" style="47" customWidth="1"/>
    <col min="2823" max="2823" width="0.85546875" style="47" customWidth="1"/>
    <col min="2824" max="2824" width="15.140625" style="47" customWidth="1"/>
    <col min="2825" max="2825" width="0.85546875" style="47" customWidth="1"/>
    <col min="2826" max="2826" width="15.140625" style="47" customWidth="1"/>
    <col min="2827" max="2827" width="0.85546875" style="47" customWidth="1"/>
    <col min="2828" max="2828" width="15.140625" style="47" customWidth="1"/>
    <col min="2829" max="2829" width="9.140625" style="47" customWidth="1"/>
    <col min="2830" max="2830" width="13.28515625" style="47" customWidth="1"/>
    <col min="2831" max="3071" width="9.42578125" style="47"/>
    <col min="3072" max="3074" width="1.85546875" style="47" customWidth="1"/>
    <col min="3075" max="3075" width="10.5703125" style="47" customWidth="1"/>
    <col min="3076" max="3076" width="24.28515625" style="47" customWidth="1"/>
    <col min="3077" max="3077" width="4" style="47" customWidth="1"/>
    <col min="3078" max="3078" width="15.140625" style="47" customWidth="1"/>
    <col min="3079" max="3079" width="0.85546875" style="47" customWidth="1"/>
    <col min="3080" max="3080" width="15.140625" style="47" customWidth="1"/>
    <col min="3081" max="3081" width="0.85546875" style="47" customWidth="1"/>
    <col min="3082" max="3082" width="15.140625" style="47" customWidth="1"/>
    <col min="3083" max="3083" width="0.85546875" style="47" customWidth="1"/>
    <col min="3084" max="3084" width="15.140625" style="47" customWidth="1"/>
    <col min="3085" max="3085" width="9.140625" style="47" customWidth="1"/>
    <col min="3086" max="3086" width="13.28515625" style="47" customWidth="1"/>
    <col min="3087" max="3327" width="9.42578125" style="47"/>
    <col min="3328" max="3330" width="1.85546875" style="47" customWidth="1"/>
    <col min="3331" max="3331" width="10.5703125" style="47" customWidth="1"/>
    <col min="3332" max="3332" width="24.28515625" style="47" customWidth="1"/>
    <col min="3333" max="3333" width="4" style="47" customWidth="1"/>
    <col min="3334" max="3334" width="15.140625" style="47" customWidth="1"/>
    <col min="3335" max="3335" width="0.85546875" style="47" customWidth="1"/>
    <col min="3336" max="3336" width="15.140625" style="47" customWidth="1"/>
    <col min="3337" max="3337" width="0.85546875" style="47" customWidth="1"/>
    <col min="3338" max="3338" width="15.140625" style="47" customWidth="1"/>
    <col min="3339" max="3339" width="0.85546875" style="47" customWidth="1"/>
    <col min="3340" max="3340" width="15.140625" style="47" customWidth="1"/>
    <col min="3341" max="3341" width="9.140625" style="47" customWidth="1"/>
    <col min="3342" max="3342" width="13.28515625" style="47" customWidth="1"/>
    <col min="3343" max="3583" width="9.42578125" style="47"/>
    <col min="3584" max="3586" width="1.85546875" style="47" customWidth="1"/>
    <col min="3587" max="3587" width="10.5703125" style="47" customWidth="1"/>
    <col min="3588" max="3588" width="24.28515625" style="47" customWidth="1"/>
    <col min="3589" max="3589" width="4" style="47" customWidth="1"/>
    <col min="3590" max="3590" width="15.140625" style="47" customWidth="1"/>
    <col min="3591" max="3591" width="0.85546875" style="47" customWidth="1"/>
    <col min="3592" max="3592" width="15.140625" style="47" customWidth="1"/>
    <col min="3593" max="3593" width="0.85546875" style="47" customWidth="1"/>
    <col min="3594" max="3594" width="15.140625" style="47" customWidth="1"/>
    <col min="3595" max="3595" width="0.85546875" style="47" customWidth="1"/>
    <col min="3596" max="3596" width="15.140625" style="47" customWidth="1"/>
    <col min="3597" max="3597" width="9.140625" style="47" customWidth="1"/>
    <col min="3598" max="3598" width="13.28515625" style="47" customWidth="1"/>
    <col min="3599" max="3839" width="9.42578125" style="47"/>
    <col min="3840" max="3842" width="1.85546875" style="47" customWidth="1"/>
    <col min="3843" max="3843" width="10.5703125" style="47" customWidth="1"/>
    <col min="3844" max="3844" width="24.28515625" style="47" customWidth="1"/>
    <col min="3845" max="3845" width="4" style="47" customWidth="1"/>
    <col min="3846" max="3846" width="15.140625" style="47" customWidth="1"/>
    <col min="3847" max="3847" width="0.85546875" style="47" customWidth="1"/>
    <col min="3848" max="3848" width="15.140625" style="47" customWidth="1"/>
    <col min="3849" max="3849" width="0.85546875" style="47" customWidth="1"/>
    <col min="3850" max="3850" width="15.140625" style="47" customWidth="1"/>
    <col min="3851" max="3851" width="0.85546875" style="47" customWidth="1"/>
    <col min="3852" max="3852" width="15.140625" style="47" customWidth="1"/>
    <col min="3853" max="3853" width="9.140625" style="47" customWidth="1"/>
    <col min="3854" max="3854" width="13.28515625" style="47" customWidth="1"/>
    <col min="3855" max="4095" width="9.42578125" style="47"/>
    <col min="4096" max="4098" width="1.85546875" style="47" customWidth="1"/>
    <col min="4099" max="4099" width="10.5703125" style="47" customWidth="1"/>
    <col min="4100" max="4100" width="24.28515625" style="47" customWidth="1"/>
    <col min="4101" max="4101" width="4" style="47" customWidth="1"/>
    <col min="4102" max="4102" width="15.140625" style="47" customWidth="1"/>
    <col min="4103" max="4103" width="0.85546875" style="47" customWidth="1"/>
    <col min="4104" max="4104" width="15.140625" style="47" customWidth="1"/>
    <col min="4105" max="4105" width="0.85546875" style="47" customWidth="1"/>
    <col min="4106" max="4106" width="15.140625" style="47" customWidth="1"/>
    <col min="4107" max="4107" width="0.85546875" style="47" customWidth="1"/>
    <col min="4108" max="4108" width="15.140625" style="47" customWidth="1"/>
    <col min="4109" max="4109" width="9.140625" style="47" customWidth="1"/>
    <col min="4110" max="4110" width="13.28515625" style="47" customWidth="1"/>
    <col min="4111" max="4351" width="9.42578125" style="47"/>
    <col min="4352" max="4354" width="1.85546875" style="47" customWidth="1"/>
    <col min="4355" max="4355" width="10.5703125" style="47" customWidth="1"/>
    <col min="4356" max="4356" width="24.28515625" style="47" customWidth="1"/>
    <col min="4357" max="4357" width="4" style="47" customWidth="1"/>
    <col min="4358" max="4358" width="15.140625" style="47" customWidth="1"/>
    <col min="4359" max="4359" width="0.85546875" style="47" customWidth="1"/>
    <col min="4360" max="4360" width="15.140625" style="47" customWidth="1"/>
    <col min="4361" max="4361" width="0.85546875" style="47" customWidth="1"/>
    <col min="4362" max="4362" width="15.140625" style="47" customWidth="1"/>
    <col min="4363" max="4363" width="0.85546875" style="47" customWidth="1"/>
    <col min="4364" max="4364" width="15.140625" style="47" customWidth="1"/>
    <col min="4365" max="4365" width="9.140625" style="47" customWidth="1"/>
    <col min="4366" max="4366" width="13.28515625" style="47" customWidth="1"/>
    <col min="4367" max="4607" width="9.42578125" style="47"/>
    <col min="4608" max="4610" width="1.85546875" style="47" customWidth="1"/>
    <col min="4611" max="4611" width="10.5703125" style="47" customWidth="1"/>
    <col min="4612" max="4612" width="24.28515625" style="47" customWidth="1"/>
    <col min="4613" max="4613" width="4" style="47" customWidth="1"/>
    <col min="4614" max="4614" width="15.140625" style="47" customWidth="1"/>
    <col min="4615" max="4615" width="0.85546875" style="47" customWidth="1"/>
    <col min="4616" max="4616" width="15.140625" style="47" customWidth="1"/>
    <col min="4617" max="4617" width="0.85546875" style="47" customWidth="1"/>
    <col min="4618" max="4618" width="15.140625" style="47" customWidth="1"/>
    <col min="4619" max="4619" width="0.85546875" style="47" customWidth="1"/>
    <col min="4620" max="4620" width="15.140625" style="47" customWidth="1"/>
    <col min="4621" max="4621" width="9.140625" style="47" customWidth="1"/>
    <col min="4622" max="4622" width="13.28515625" style="47" customWidth="1"/>
    <col min="4623" max="4863" width="9.42578125" style="47"/>
    <col min="4864" max="4866" width="1.85546875" style="47" customWidth="1"/>
    <col min="4867" max="4867" width="10.5703125" style="47" customWidth="1"/>
    <col min="4868" max="4868" width="24.28515625" style="47" customWidth="1"/>
    <col min="4869" max="4869" width="4" style="47" customWidth="1"/>
    <col min="4870" max="4870" width="15.140625" style="47" customWidth="1"/>
    <col min="4871" max="4871" width="0.85546875" style="47" customWidth="1"/>
    <col min="4872" max="4872" width="15.140625" style="47" customWidth="1"/>
    <col min="4873" max="4873" width="0.85546875" style="47" customWidth="1"/>
    <col min="4874" max="4874" width="15.140625" style="47" customWidth="1"/>
    <col min="4875" max="4875" width="0.85546875" style="47" customWidth="1"/>
    <col min="4876" max="4876" width="15.140625" style="47" customWidth="1"/>
    <col min="4877" max="4877" width="9.140625" style="47" customWidth="1"/>
    <col min="4878" max="4878" width="13.28515625" style="47" customWidth="1"/>
    <col min="4879" max="5119" width="9.42578125" style="47"/>
    <col min="5120" max="5122" width="1.85546875" style="47" customWidth="1"/>
    <col min="5123" max="5123" width="10.5703125" style="47" customWidth="1"/>
    <col min="5124" max="5124" width="24.28515625" style="47" customWidth="1"/>
    <col min="5125" max="5125" width="4" style="47" customWidth="1"/>
    <col min="5126" max="5126" width="15.140625" style="47" customWidth="1"/>
    <col min="5127" max="5127" width="0.85546875" style="47" customWidth="1"/>
    <col min="5128" max="5128" width="15.140625" style="47" customWidth="1"/>
    <col min="5129" max="5129" width="0.85546875" style="47" customWidth="1"/>
    <col min="5130" max="5130" width="15.140625" style="47" customWidth="1"/>
    <col min="5131" max="5131" width="0.85546875" style="47" customWidth="1"/>
    <col min="5132" max="5132" width="15.140625" style="47" customWidth="1"/>
    <col min="5133" max="5133" width="9.140625" style="47" customWidth="1"/>
    <col min="5134" max="5134" width="13.28515625" style="47" customWidth="1"/>
    <col min="5135" max="5375" width="9.42578125" style="47"/>
    <col min="5376" max="5378" width="1.85546875" style="47" customWidth="1"/>
    <col min="5379" max="5379" width="10.5703125" style="47" customWidth="1"/>
    <col min="5380" max="5380" width="24.28515625" style="47" customWidth="1"/>
    <col min="5381" max="5381" width="4" style="47" customWidth="1"/>
    <col min="5382" max="5382" width="15.140625" style="47" customWidth="1"/>
    <col min="5383" max="5383" width="0.85546875" style="47" customWidth="1"/>
    <col min="5384" max="5384" width="15.140625" style="47" customWidth="1"/>
    <col min="5385" max="5385" width="0.85546875" style="47" customWidth="1"/>
    <col min="5386" max="5386" width="15.140625" style="47" customWidth="1"/>
    <col min="5387" max="5387" width="0.85546875" style="47" customWidth="1"/>
    <col min="5388" max="5388" width="15.140625" style="47" customWidth="1"/>
    <col min="5389" max="5389" width="9.140625" style="47" customWidth="1"/>
    <col min="5390" max="5390" width="13.28515625" style="47" customWidth="1"/>
    <col min="5391" max="5631" width="9.42578125" style="47"/>
    <col min="5632" max="5634" width="1.85546875" style="47" customWidth="1"/>
    <col min="5635" max="5635" width="10.5703125" style="47" customWidth="1"/>
    <col min="5636" max="5636" width="24.28515625" style="47" customWidth="1"/>
    <col min="5637" max="5637" width="4" style="47" customWidth="1"/>
    <col min="5638" max="5638" width="15.140625" style="47" customWidth="1"/>
    <col min="5639" max="5639" width="0.85546875" style="47" customWidth="1"/>
    <col min="5640" max="5640" width="15.140625" style="47" customWidth="1"/>
    <col min="5641" max="5641" width="0.85546875" style="47" customWidth="1"/>
    <col min="5642" max="5642" width="15.140625" style="47" customWidth="1"/>
    <col min="5643" max="5643" width="0.85546875" style="47" customWidth="1"/>
    <col min="5644" max="5644" width="15.140625" style="47" customWidth="1"/>
    <col min="5645" max="5645" width="9.140625" style="47" customWidth="1"/>
    <col min="5646" max="5646" width="13.28515625" style="47" customWidth="1"/>
    <col min="5647" max="5887" width="9.42578125" style="47"/>
    <col min="5888" max="5890" width="1.85546875" style="47" customWidth="1"/>
    <col min="5891" max="5891" width="10.5703125" style="47" customWidth="1"/>
    <col min="5892" max="5892" width="24.28515625" style="47" customWidth="1"/>
    <col min="5893" max="5893" width="4" style="47" customWidth="1"/>
    <col min="5894" max="5894" width="15.140625" style="47" customWidth="1"/>
    <col min="5895" max="5895" width="0.85546875" style="47" customWidth="1"/>
    <col min="5896" max="5896" width="15.140625" style="47" customWidth="1"/>
    <col min="5897" max="5897" width="0.85546875" style="47" customWidth="1"/>
    <col min="5898" max="5898" width="15.140625" style="47" customWidth="1"/>
    <col min="5899" max="5899" width="0.85546875" style="47" customWidth="1"/>
    <col min="5900" max="5900" width="15.140625" style="47" customWidth="1"/>
    <col min="5901" max="5901" width="9.140625" style="47" customWidth="1"/>
    <col min="5902" max="5902" width="13.28515625" style="47" customWidth="1"/>
    <col min="5903" max="6143" width="9.42578125" style="47"/>
    <col min="6144" max="6146" width="1.85546875" style="47" customWidth="1"/>
    <col min="6147" max="6147" width="10.5703125" style="47" customWidth="1"/>
    <col min="6148" max="6148" width="24.28515625" style="47" customWidth="1"/>
    <col min="6149" max="6149" width="4" style="47" customWidth="1"/>
    <col min="6150" max="6150" width="15.140625" style="47" customWidth="1"/>
    <col min="6151" max="6151" width="0.85546875" style="47" customWidth="1"/>
    <col min="6152" max="6152" width="15.140625" style="47" customWidth="1"/>
    <col min="6153" max="6153" width="0.85546875" style="47" customWidth="1"/>
    <col min="6154" max="6154" width="15.140625" style="47" customWidth="1"/>
    <col min="6155" max="6155" width="0.85546875" style="47" customWidth="1"/>
    <col min="6156" max="6156" width="15.140625" style="47" customWidth="1"/>
    <col min="6157" max="6157" width="9.140625" style="47" customWidth="1"/>
    <col min="6158" max="6158" width="13.28515625" style="47" customWidth="1"/>
    <col min="6159" max="6399" width="9.42578125" style="47"/>
    <col min="6400" max="6402" width="1.85546875" style="47" customWidth="1"/>
    <col min="6403" max="6403" width="10.5703125" style="47" customWidth="1"/>
    <col min="6404" max="6404" width="24.28515625" style="47" customWidth="1"/>
    <col min="6405" max="6405" width="4" style="47" customWidth="1"/>
    <col min="6406" max="6406" width="15.140625" style="47" customWidth="1"/>
    <col min="6407" max="6407" width="0.85546875" style="47" customWidth="1"/>
    <col min="6408" max="6408" width="15.140625" style="47" customWidth="1"/>
    <col min="6409" max="6409" width="0.85546875" style="47" customWidth="1"/>
    <col min="6410" max="6410" width="15.140625" style="47" customWidth="1"/>
    <col min="6411" max="6411" width="0.85546875" style="47" customWidth="1"/>
    <col min="6412" max="6412" width="15.140625" style="47" customWidth="1"/>
    <col min="6413" max="6413" width="9.140625" style="47" customWidth="1"/>
    <col min="6414" max="6414" width="13.28515625" style="47" customWidth="1"/>
    <col min="6415" max="6655" width="9.42578125" style="47"/>
    <col min="6656" max="6658" width="1.85546875" style="47" customWidth="1"/>
    <col min="6659" max="6659" width="10.5703125" style="47" customWidth="1"/>
    <col min="6660" max="6660" width="24.28515625" style="47" customWidth="1"/>
    <col min="6661" max="6661" width="4" style="47" customWidth="1"/>
    <col min="6662" max="6662" width="15.140625" style="47" customWidth="1"/>
    <col min="6663" max="6663" width="0.85546875" style="47" customWidth="1"/>
    <col min="6664" max="6664" width="15.140625" style="47" customWidth="1"/>
    <col min="6665" max="6665" width="0.85546875" style="47" customWidth="1"/>
    <col min="6666" max="6666" width="15.140625" style="47" customWidth="1"/>
    <col min="6667" max="6667" width="0.85546875" style="47" customWidth="1"/>
    <col min="6668" max="6668" width="15.140625" style="47" customWidth="1"/>
    <col min="6669" max="6669" width="9.140625" style="47" customWidth="1"/>
    <col min="6670" max="6670" width="13.28515625" style="47" customWidth="1"/>
    <col min="6671" max="6911" width="9.42578125" style="47"/>
    <col min="6912" max="6914" width="1.85546875" style="47" customWidth="1"/>
    <col min="6915" max="6915" width="10.5703125" style="47" customWidth="1"/>
    <col min="6916" max="6916" width="24.28515625" style="47" customWidth="1"/>
    <col min="6917" max="6917" width="4" style="47" customWidth="1"/>
    <col min="6918" max="6918" width="15.140625" style="47" customWidth="1"/>
    <col min="6919" max="6919" width="0.85546875" style="47" customWidth="1"/>
    <col min="6920" max="6920" width="15.140625" style="47" customWidth="1"/>
    <col min="6921" max="6921" width="0.85546875" style="47" customWidth="1"/>
    <col min="6922" max="6922" width="15.140625" style="47" customWidth="1"/>
    <col min="6923" max="6923" width="0.85546875" style="47" customWidth="1"/>
    <col min="6924" max="6924" width="15.140625" style="47" customWidth="1"/>
    <col min="6925" max="6925" width="9.140625" style="47" customWidth="1"/>
    <col min="6926" max="6926" width="13.28515625" style="47" customWidth="1"/>
    <col min="6927" max="7167" width="9.42578125" style="47"/>
    <col min="7168" max="7170" width="1.85546875" style="47" customWidth="1"/>
    <col min="7171" max="7171" width="10.5703125" style="47" customWidth="1"/>
    <col min="7172" max="7172" width="24.28515625" style="47" customWidth="1"/>
    <col min="7173" max="7173" width="4" style="47" customWidth="1"/>
    <col min="7174" max="7174" width="15.140625" style="47" customWidth="1"/>
    <col min="7175" max="7175" width="0.85546875" style="47" customWidth="1"/>
    <col min="7176" max="7176" width="15.140625" style="47" customWidth="1"/>
    <col min="7177" max="7177" width="0.85546875" style="47" customWidth="1"/>
    <col min="7178" max="7178" width="15.140625" style="47" customWidth="1"/>
    <col min="7179" max="7179" width="0.85546875" style="47" customWidth="1"/>
    <col min="7180" max="7180" width="15.140625" style="47" customWidth="1"/>
    <col min="7181" max="7181" width="9.140625" style="47" customWidth="1"/>
    <col min="7182" max="7182" width="13.28515625" style="47" customWidth="1"/>
    <col min="7183" max="7423" width="9.42578125" style="47"/>
    <col min="7424" max="7426" width="1.85546875" style="47" customWidth="1"/>
    <col min="7427" max="7427" width="10.5703125" style="47" customWidth="1"/>
    <col min="7428" max="7428" width="24.28515625" style="47" customWidth="1"/>
    <col min="7429" max="7429" width="4" style="47" customWidth="1"/>
    <col min="7430" max="7430" width="15.140625" style="47" customWidth="1"/>
    <col min="7431" max="7431" width="0.85546875" style="47" customWidth="1"/>
    <col min="7432" max="7432" width="15.140625" style="47" customWidth="1"/>
    <col min="7433" max="7433" width="0.85546875" style="47" customWidth="1"/>
    <col min="7434" max="7434" width="15.140625" style="47" customWidth="1"/>
    <col min="7435" max="7435" width="0.85546875" style="47" customWidth="1"/>
    <col min="7436" max="7436" width="15.140625" style="47" customWidth="1"/>
    <col min="7437" max="7437" width="9.140625" style="47" customWidth="1"/>
    <col min="7438" max="7438" width="13.28515625" style="47" customWidth="1"/>
    <col min="7439" max="7679" width="9.42578125" style="47"/>
    <col min="7680" max="7682" width="1.85546875" style="47" customWidth="1"/>
    <col min="7683" max="7683" width="10.5703125" style="47" customWidth="1"/>
    <col min="7684" max="7684" width="24.28515625" style="47" customWidth="1"/>
    <col min="7685" max="7685" width="4" style="47" customWidth="1"/>
    <col min="7686" max="7686" width="15.140625" style="47" customWidth="1"/>
    <col min="7687" max="7687" width="0.85546875" style="47" customWidth="1"/>
    <col min="7688" max="7688" width="15.140625" style="47" customWidth="1"/>
    <col min="7689" max="7689" width="0.85546875" style="47" customWidth="1"/>
    <col min="7690" max="7690" width="15.140625" style="47" customWidth="1"/>
    <col min="7691" max="7691" width="0.85546875" style="47" customWidth="1"/>
    <col min="7692" max="7692" width="15.140625" style="47" customWidth="1"/>
    <col min="7693" max="7693" width="9.140625" style="47" customWidth="1"/>
    <col min="7694" max="7694" width="13.28515625" style="47" customWidth="1"/>
    <col min="7695" max="7935" width="9.42578125" style="47"/>
    <col min="7936" max="7938" width="1.85546875" style="47" customWidth="1"/>
    <col min="7939" max="7939" width="10.5703125" style="47" customWidth="1"/>
    <col min="7940" max="7940" width="24.28515625" style="47" customWidth="1"/>
    <col min="7941" max="7941" width="4" style="47" customWidth="1"/>
    <col min="7942" max="7942" width="15.140625" style="47" customWidth="1"/>
    <col min="7943" max="7943" width="0.85546875" style="47" customWidth="1"/>
    <col min="7944" max="7944" width="15.140625" style="47" customWidth="1"/>
    <col min="7945" max="7945" width="0.85546875" style="47" customWidth="1"/>
    <col min="7946" max="7946" width="15.140625" style="47" customWidth="1"/>
    <col min="7947" max="7947" width="0.85546875" style="47" customWidth="1"/>
    <col min="7948" max="7948" width="15.140625" style="47" customWidth="1"/>
    <col min="7949" max="7949" width="9.140625" style="47" customWidth="1"/>
    <col min="7950" max="7950" width="13.28515625" style="47" customWidth="1"/>
    <col min="7951" max="8191" width="9.42578125" style="47"/>
    <col min="8192" max="8194" width="1.85546875" style="47" customWidth="1"/>
    <col min="8195" max="8195" width="10.5703125" style="47" customWidth="1"/>
    <col min="8196" max="8196" width="24.28515625" style="47" customWidth="1"/>
    <col min="8197" max="8197" width="4" style="47" customWidth="1"/>
    <col min="8198" max="8198" width="15.140625" style="47" customWidth="1"/>
    <col min="8199" max="8199" width="0.85546875" style="47" customWidth="1"/>
    <col min="8200" max="8200" width="15.140625" style="47" customWidth="1"/>
    <col min="8201" max="8201" width="0.85546875" style="47" customWidth="1"/>
    <col min="8202" max="8202" width="15.140625" style="47" customWidth="1"/>
    <col min="8203" max="8203" width="0.85546875" style="47" customWidth="1"/>
    <col min="8204" max="8204" width="15.140625" style="47" customWidth="1"/>
    <col min="8205" max="8205" width="9.140625" style="47" customWidth="1"/>
    <col min="8206" max="8206" width="13.28515625" style="47" customWidth="1"/>
    <col min="8207" max="8447" width="9.42578125" style="47"/>
    <col min="8448" max="8450" width="1.85546875" style="47" customWidth="1"/>
    <col min="8451" max="8451" width="10.5703125" style="47" customWidth="1"/>
    <col min="8452" max="8452" width="24.28515625" style="47" customWidth="1"/>
    <col min="8453" max="8453" width="4" style="47" customWidth="1"/>
    <col min="8454" max="8454" width="15.140625" style="47" customWidth="1"/>
    <col min="8455" max="8455" width="0.85546875" style="47" customWidth="1"/>
    <col min="8456" max="8456" width="15.140625" style="47" customWidth="1"/>
    <col min="8457" max="8457" width="0.85546875" style="47" customWidth="1"/>
    <col min="8458" max="8458" width="15.140625" style="47" customWidth="1"/>
    <col min="8459" max="8459" width="0.85546875" style="47" customWidth="1"/>
    <col min="8460" max="8460" width="15.140625" style="47" customWidth="1"/>
    <col min="8461" max="8461" width="9.140625" style="47" customWidth="1"/>
    <col min="8462" max="8462" width="13.28515625" style="47" customWidth="1"/>
    <col min="8463" max="8703" width="9.42578125" style="47"/>
    <col min="8704" max="8706" width="1.85546875" style="47" customWidth="1"/>
    <col min="8707" max="8707" width="10.5703125" style="47" customWidth="1"/>
    <col min="8708" max="8708" width="24.28515625" style="47" customWidth="1"/>
    <col min="8709" max="8709" width="4" style="47" customWidth="1"/>
    <col min="8710" max="8710" width="15.140625" style="47" customWidth="1"/>
    <col min="8711" max="8711" width="0.85546875" style="47" customWidth="1"/>
    <col min="8712" max="8712" width="15.140625" style="47" customWidth="1"/>
    <col min="8713" max="8713" width="0.85546875" style="47" customWidth="1"/>
    <col min="8714" max="8714" width="15.140625" style="47" customWidth="1"/>
    <col min="8715" max="8715" width="0.85546875" style="47" customWidth="1"/>
    <col min="8716" max="8716" width="15.140625" style="47" customWidth="1"/>
    <col min="8717" max="8717" width="9.140625" style="47" customWidth="1"/>
    <col min="8718" max="8718" width="13.28515625" style="47" customWidth="1"/>
    <col min="8719" max="8959" width="9.42578125" style="47"/>
    <col min="8960" max="8962" width="1.85546875" style="47" customWidth="1"/>
    <col min="8963" max="8963" width="10.5703125" style="47" customWidth="1"/>
    <col min="8964" max="8964" width="24.28515625" style="47" customWidth="1"/>
    <col min="8965" max="8965" width="4" style="47" customWidth="1"/>
    <col min="8966" max="8966" width="15.140625" style="47" customWidth="1"/>
    <col min="8967" max="8967" width="0.85546875" style="47" customWidth="1"/>
    <col min="8968" max="8968" width="15.140625" style="47" customWidth="1"/>
    <col min="8969" max="8969" width="0.85546875" style="47" customWidth="1"/>
    <col min="8970" max="8970" width="15.140625" style="47" customWidth="1"/>
    <col min="8971" max="8971" width="0.85546875" style="47" customWidth="1"/>
    <col min="8972" max="8972" width="15.140625" style="47" customWidth="1"/>
    <col min="8973" max="8973" width="9.140625" style="47" customWidth="1"/>
    <col min="8974" max="8974" width="13.28515625" style="47" customWidth="1"/>
    <col min="8975" max="9215" width="9.42578125" style="47"/>
    <col min="9216" max="9218" width="1.85546875" style="47" customWidth="1"/>
    <col min="9219" max="9219" width="10.5703125" style="47" customWidth="1"/>
    <col min="9220" max="9220" width="24.28515625" style="47" customWidth="1"/>
    <col min="9221" max="9221" width="4" style="47" customWidth="1"/>
    <col min="9222" max="9222" width="15.140625" style="47" customWidth="1"/>
    <col min="9223" max="9223" width="0.85546875" style="47" customWidth="1"/>
    <col min="9224" max="9224" width="15.140625" style="47" customWidth="1"/>
    <col min="9225" max="9225" width="0.85546875" style="47" customWidth="1"/>
    <col min="9226" max="9226" width="15.140625" style="47" customWidth="1"/>
    <col min="9227" max="9227" width="0.85546875" style="47" customWidth="1"/>
    <col min="9228" max="9228" width="15.140625" style="47" customWidth="1"/>
    <col min="9229" max="9229" width="9.140625" style="47" customWidth="1"/>
    <col min="9230" max="9230" width="13.28515625" style="47" customWidth="1"/>
    <col min="9231" max="9471" width="9.42578125" style="47"/>
    <col min="9472" max="9474" width="1.85546875" style="47" customWidth="1"/>
    <col min="9475" max="9475" width="10.5703125" style="47" customWidth="1"/>
    <col min="9476" max="9476" width="24.28515625" style="47" customWidth="1"/>
    <col min="9477" max="9477" width="4" style="47" customWidth="1"/>
    <col min="9478" max="9478" width="15.140625" style="47" customWidth="1"/>
    <col min="9479" max="9479" width="0.85546875" style="47" customWidth="1"/>
    <col min="9480" max="9480" width="15.140625" style="47" customWidth="1"/>
    <col min="9481" max="9481" width="0.85546875" style="47" customWidth="1"/>
    <col min="9482" max="9482" width="15.140625" style="47" customWidth="1"/>
    <col min="9483" max="9483" width="0.85546875" style="47" customWidth="1"/>
    <col min="9484" max="9484" width="15.140625" style="47" customWidth="1"/>
    <col min="9485" max="9485" width="9.140625" style="47" customWidth="1"/>
    <col min="9486" max="9486" width="13.28515625" style="47" customWidth="1"/>
    <col min="9487" max="9727" width="9.42578125" style="47"/>
    <col min="9728" max="9730" width="1.85546875" style="47" customWidth="1"/>
    <col min="9731" max="9731" width="10.5703125" style="47" customWidth="1"/>
    <col min="9732" max="9732" width="24.28515625" style="47" customWidth="1"/>
    <col min="9733" max="9733" width="4" style="47" customWidth="1"/>
    <col min="9734" max="9734" width="15.140625" style="47" customWidth="1"/>
    <col min="9735" max="9735" width="0.85546875" style="47" customWidth="1"/>
    <col min="9736" max="9736" width="15.140625" style="47" customWidth="1"/>
    <col min="9737" max="9737" width="0.85546875" style="47" customWidth="1"/>
    <col min="9738" max="9738" width="15.140625" style="47" customWidth="1"/>
    <col min="9739" max="9739" width="0.85546875" style="47" customWidth="1"/>
    <col min="9740" max="9740" width="15.140625" style="47" customWidth="1"/>
    <col min="9741" max="9741" width="9.140625" style="47" customWidth="1"/>
    <col min="9742" max="9742" width="13.28515625" style="47" customWidth="1"/>
    <col min="9743" max="9983" width="9.42578125" style="47"/>
    <col min="9984" max="9986" width="1.85546875" style="47" customWidth="1"/>
    <col min="9987" max="9987" width="10.5703125" style="47" customWidth="1"/>
    <col min="9988" max="9988" width="24.28515625" style="47" customWidth="1"/>
    <col min="9989" max="9989" width="4" style="47" customWidth="1"/>
    <col min="9990" max="9990" width="15.140625" style="47" customWidth="1"/>
    <col min="9991" max="9991" width="0.85546875" style="47" customWidth="1"/>
    <col min="9992" max="9992" width="15.140625" style="47" customWidth="1"/>
    <col min="9993" max="9993" width="0.85546875" style="47" customWidth="1"/>
    <col min="9994" max="9994" width="15.140625" style="47" customWidth="1"/>
    <col min="9995" max="9995" width="0.85546875" style="47" customWidth="1"/>
    <col min="9996" max="9996" width="15.140625" style="47" customWidth="1"/>
    <col min="9997" max="9997" width="9.140625" style="47" customWidth="1"/>
    <col min="9998" max="9998" width="13.28515625" style="47" customWidth="1"/>
    <col min="9999" max="10239" width="9.42578125" style="47"/>
    <col min="10240" max="10242" width="1.85546875" style="47" customWidth="1"/>
    <col min="10243" max="10243" width="10.5703125" style="47" customWidth="1"/>
    <col min="10244" max="10244" width="24.28515625" style="47" customWidth="1"/>
    <col min="10245" max="10245" width="4" style="47" customWidth="1"/>
    <col min="10246" max="10246" width="15.140625" style="47" customWidth="1"/>
    <col min="10247" max="10247" width="0.85546875" style="47" customWidth="1"/>
    <col min="10248" max="10248" width="15.140625" style="47" customWidth="1"/>
    <col min="10249" max="10249" width="0.85546875" style="47" customWidth="1"/>
    <col min="10250" max="10250" width="15.140625" style="47" customWidth="1"/>
    <col min="10251" max="10251" width="0.85546875" style="47" customWidth="1"/>
    <col min="10252" max="10252" width="15.140625" style="47" customWidth="1"/>
    <col min="10253" max="10253" width="9.140625" style="47" customWidth="1"/>
    <col min="10254" max="10254" width="13.28515625" style="47" customWidth="1"/>
    <col min="10255" max="10495" width="9.42578125" style="47"/>
    <col min="10496" max="10498" width="1.85546875" style="47" customWidth="1"/>
    <col min="10499" max="10499" width="10.5703125" style="47" customWidth="1"/>
    <col min="10500" max="10500" width="24.28515625" style="47" customWidth="1"/>
    <col min="10501" max="10501" width="4" style="47" customWidth="1"/>
    <col min="10502" max="10502" width="15.140625" style="47" customWidth="1"/>
    <col min="10503" max="10503" width="0.85546875" style="47" customWidth="1"/>
    <col min="10504" max="10504" width="15.140625" style="47" customWidth="1"/>
    <col min="10505" max="10505" width="0.85546875" style="47" customWidth="1"/>
    <col min="10506" max="10506" width="15.140625" style="47" customWidth="1"/>
    <col min="10507" max="10507" width="0.85546875" style="47" customWidth="1"/>
    <col min="10508" max="10508" width="15.140625" style="47" customWidth="1"/>
    <col min="10509" max="10509" width="9.140625" style="47" customWidth="1"/>
    <col min="10510" max="10510" width="13.28515625" style="47" customWidth="1"/>
    <col min="10511" max="10751" width="9.42578125" style="47"/>
    <col min="10752" max="10754" width="1.85546875" style="47" customWidth="1"/>
    <col min="10755" max="10755" width="10.5703125" style="47" customWidth="1"/>
    <col min="10756" max="10756" width="24.28515625" style="47" customWidth="1"/>
    <col min="10757" max="10757" width="4" style="47" customWidth="1"/>
    <col min="10758" max="10758" width="15.140625" style="47" customWidth="1"/>
    <col min="10759" max="10759" width="0.85546875" style="47" customWidth="1"/>
    <col min="10760" max="10760" width="15.140625" style="47" customWidth="1"/>
    <col min="10761" max="10761" width="0.85546875" style="47" customWidth="1"/>
    <col min="10762" max="10762" width="15.140625" style="47" customWidth="1"/>
    <col min="10763" max="10763" width="0.85546875" style="47" customWidth="1"/>
    <col min="10764" max="10764" width="15.140625" style="47" customWidth="1"/>
    <col min="10765" max="10765" width="9.140625" style="47" customWidth="1"/>
    <col min="10766" max="10766" width="13.28515625" style="47" customWidth="1"/>
    <col min="10767" max="11007" width="9.42578125" style="47"/>
    <col min="11008" max="11010" width="1.85546875" style="47" customWidth="1"/>
    <col min="11011" max="11011" width="10.5703125" style="47" customWidth="1"/>
    <col min="11012" max="11012" width="24.28515625" style="47" customWidth="1"/>
    <col min="11013" max="11013" width="4" style="47" customWidth="1"/>
    <col min="11014" max="11014" width="15.140625" style="47" customWidth="1"/>
    <col min="11015" max="11015" width="0.85546875" style="47" customWidth="1"/>
    <col min="11016" max="11016" width="15.140625" style="47" customWidth="1"/>
    <col min="11017" max="11017" width="0.85546875" style="47" customWidth="1"/>
    <col min="11018" max="11018" width="15.140625" style="47" customWidth="1"/>
    <col min="11019" max="11019" width="0.85546875" style="47" customWidth="1"/>
    <col min="11020" max="11020" width="15.140625" style="47" customWidth="1"/>
    <col min="11021" max="11021" width="9.140625" style="47" customWidth="1"/>
    <col min="11022" max="11022" width="13.28515625" style="47" customWidth="1"/>
    <col min="11023" max="11263" width="9.42578125" style="47"/>
    <col min="11264" max="11266" width="1.85546875" style="47" customWidth="1"/>
    <col min="11267" max="11267" width="10.5703125" style="47" customWidth="1"/>
    <col min="11268" max="11268" width="24.28515625" style="47" customWidth="1"/>
    <col min="11269" max="11269" width="4" style="47" customWidth="1"/>
    <col min="11270" max="11270" width="15.140625" style="47" customWidth="1"/>
    <col min="11271" max="11271" width="0.85546875" style="47" customWidth="1"/>
    <col min="11272" max="11272" width="15.140625" style="47" customWidth="1"/>
    <col min="11273" max="11273" width="0.85546875" style="47" customWidth="1"/>
    <col min="11274" max="11274" width="15.140625" style="47" customWidth="1"/>
    <col min="11275" max="11275" width="0.85546875" style="47" customWidth="1"/>
    <col min="11276" max="11276" width="15.140625" style="47" customWidth="1"/>
    <col min="11277" max="11277" width="9.140625" style="47" customWidth="1"/>
    <col min="11278" max="11278" width="13.28515625" style="47" customWidth="1"/>
    <col min="11279" max="11519" width="9.42578125" style="47"/>
    <col min="11520" max="11522" width="1.85546875" style="47" customWidth="1"/>
    <col min="11523" max="11523" width="10.5703125" style="47" customWidth="1"/>
    <col min="11524" max="11524" width="24.28515625" style="47" customWidth="1"/>
    <col min="11525" max="11525" width="4" style="47" customWidth="1"/>
    <col min="11526" max="11526" width="15.140625" style="47" customWidth="1"/>
    <col min="11527" max="11527" width="0.85546875" style="47" customWidth="1"/>
    <col min="11528" max="11528" width="15.140625" style="47" customWidth="1"/>
    <col min="11529" max="11529" width="0.85546875" style="47" customWidth="1"/>
    <col min="11530" max="11530" width="15.140625" style="47" customWidth="1"/>
    <col min="11531" max="11531" width="0.85546875" style="47" customWidth="1"/>
    <col min="11532" max="11532" width="15.140625" style="47" customWidth="1"/>
    <col min="11533" max="11533" width="9.140625" style="47" customWidth="1"/>
    <col min="11534" max="11534" width="13.28515625" style="47" customWidth="1"/>
    <col min="11535" max="11775" width="9.42578125" style="47"/>
    <col min="11776" max="11778" width="1.85546875" style="47" customWidth="1"/>
    <col min="11779" max="11779" width="10.5703125" style="47" customWidth="1"/>
    <col min="11780" max="11780" width="24.28515625" style="47" customWidth="1"/>
    <col min="11781" max="11781" width="4" style="47" customWidth="1"/>
    <col min="11782" max="11782" width="15.140625" style="47" customWidth="1"/>
    <col min="11783" max="11783" width="0.85546875" style="47" customWidth="1"/>
    <col min="11784" max="11784" width="15.140625" style="47" customWidth="1"/>
    <col min="11785" max="11785" width="0.85546875" style="47" customWidth="1"/>
    <col min="11786" max="11786" width="15.140625" style="47" customWidth="1"/>
    <col min="11787" max="11787" width="0.85546875" style="47" customWidth="1"/>
    <col min="11788" max="11788" width="15.140625" style="47" customWidth="1"/>
    <col min="11789" max="11789" width="9.140625" style="47" customWidth="1"/>
    <col min="11790" max="11790" width="13.28515625" style="47" customWidth="1"/>
    <col min="11791" max="12031" width="9.42578125" style="47"/>
    <col min="12032" max="12034" width="1.85546875" style="47" customWidth="1"/>
    <col min="12035" max="12035" width="10.5703125" style="47" customWidth="1"/>
    <col min="12036" max="12036" width="24.28515625" style="47" customWidth="1"/>
    <col min="12037" max="12037" width="4" style="47" customWidth="1"/>
    <col min="12038" max="12038" width="15.140625" style="47" customWidth="1"/>
    <col min="12039" max="12039" width="0.85546875" style="47" customWidth="1"/>
    <col min="12040" max="12040" width="15.140625" style="47" customWidth="1"/>
    <col min="12041" max="12041" width="0.85546875" style="47" customWidth="1"/>
    <col min="12042" max="12042" width="15.140625" style="47" customWidth="1"/>
    <col min="12043" max="12043" width="0.85546875" style="47" customWidth="1"/>
    <col min="12044" max="12044" width="15.140625" style="47" customWidth="1"/>
    <col min="12045" max="12045" width="9.140625" style="47" customWidth="1"/>
    <col min="12046" max="12046" width="13.28515625" style="47" customWidth="1"/>
    <col min="12047" max="12287" width="9.42578125" style="47"/>
    <col min="12288" max="12290" width="1.85546875" style="47" customWidth="1"/>
    <col min="12291" max="12291" width="10.5703125" style="47" customWidth="1"/>
    <col min="12292" max="12292" width="24.28515625" style="47" customWidth="1"/>
    <col min="12293" max="12293" width="4" style="47" customWidth="1"/>
    <col min="12294" max="12294" width="15.140625" style="47" customWidth="1"/>
    <col min="12295" max="12295" width="0.85546875" style="47" customWidth="1"/>
    <col min="12296" max="12296" width="15.140625" style="47" customWidth="1"/>
    <col min="12297" max="12297" width="0.85546875" style="47" customWidth="1"/>
    <col min="12298" max="12298" width="15.140625" style="47" customWidth="1"/>
    <col min="12299" max="12299" width="0.85546875" style="47" customWidth="1"/>
    <col min="12300" max="12300" width="15.140625" style="47" customWidth="1"/>
    <col min="12301" max="12301" width="9.140625" style="47" customWidth="1"/>
    <col min="12302" max="12302" width="13.28515625" style="47" customWidth="1"/>
    <col min="12303" max="12543" width="9.42578125" style="47"/>
    <col min="12544" max="12546" width="1.85546875" style="47" customWidth="1"/>
    <col min="12547" max="12547" width="10.5703125" style="47" customWidth="1"/>
    <col min="12548" max="12548" width="24.28515625" style="47" customWidth="1"/>
    <col min="12549" max="12549" width="4" style="47" customWidth="1"/>
    <col min="12550" max="12550" width="15.140625" style="47" customWidth="1"/>
    <col min="12551" max="12551" width="0.85546875" style="47" customWidth="1"/>
    <col min="12552" max="12552" width="15.140625" style="47" customWidth="1"/>
    <col min="12553" max="12553" width="0.85546875" style="47" customWidth="1"/>
    <col min="12554" max="12554" width="15.140625" style="47" customWidth="1"/>
    <col min="12555" max="12555" width="0.85546875" style="47" customWidth="1"/>
    <col min="12556" max="12556" width="15.140625" style="47" customWidth="1"/>
    <col min="12557" max="12557" width="9.140625" style="47" customWidth="1"/>
    <col min="12558" max="12558" width="13.28515625" style="47" customWidth="1"/>
    <col min="12559" max="12799" width="9.42578125" style="47"/>
    <col min="12800" max="12802" width="1.85546875" style="47" customWidth="1"/>
    <col min="12803" max="12803" width="10.5703125" style="47" customWidth="1"/>
    <col min="12804" max="12804" width="24.28515625" style="47" customWidth="1"/>
    <col min="12805" max="12805" width="4" style="47" customWidth="1"/>
    <col min="12806" max="12806" width="15.140625" style="47" customWidth="1"/>
    <col min="12807" max="12807" width="0.85546875" style="47" customWidth="1"/>
    <col min="12808" max="12808" width="15.140625" style="47" customWidth="1"/>
    <col min="12809" max="12809" width="0.85546875" style="47" customWidth="1"/>
    <col min="12810" max="12810" width="15.140625" style="47" customWidth="1"/>
    <col min="12811" max="12811" width="0.85546875" style="47" customWidth="1"/>
    <col min="12812" max="12812" width="15.140625" style="47" customWidth="1"/>
    <col min="12813" max="12813" width="9.140625" style="47" customWidth="1"/>
    <col min="12814" max="12814" width="13.28515625" style="47" customWidth="1"/>
    <col min="12815" max="13055" width="9.42578125" style="47"/>
    <col min="13056" max="13058" width="1.85546875" style="47" customWidth="1"/>
    <col min="13059" max="13059" width="10.5703125" style="47" customWidth="1"/>
    <col min="13060" max="13060" width="24.28515625" style="47" customWidth="1"/>
    <col min="13061" max="13061" width="4" style="47" customWidth="1"/>
    <col min="13062" max="13062" width="15.140625" style="47" customWidth="1"/>
    <col min="13063" max="13063" width="0.85546875" style="47" customWidth="1"/>
    <col min="13064" max="13064" width="15.140625" style="47" customWidth="1"/>
    <col min="13065" max="13065" width="0.85546875" style="47" customWidth="1"/>
    <col min="13066" max="13066" width="15.140625" style="47" customWidth="1"/>
    <col min="13067" max="13067" width="0.85546875" style="47" customWidth="1"/>
    <col min="13068" max="13068" width="15.140625" style="47" customWidth="1"/>
    <col min="13069" max="13069" width="9.140625" style="47" customWidth="1"/>
    <col min="13070" max="13070" width="13.28515625" style="47" customWidth="1"/>
    <col min="13071" max="13311" width="9.42578125" style="47"/>
    <col min="13312" max="13314" width="1.85546875" style="47" customWidth="1"/>
    <col min="13315" max="13315" width="10.5703125" style="47" customWidth="1"/>
    <col min="13316" max="13316" width="24.28515625" style="47" customWidth="1"/>
    <col min="13317" max="13317" width="4" style="47" customWidth="1"/>
    <col min="13318" max="13318" width="15.140625" style="47" customWidth="1"/>
    <col min="13319" max="13319" width="0.85546875" style="47" customWidth="1"/>
    <col min="13320" max="13320" width="15.140625" style="47" customWidth="1"/>
    <col min="13321" max="13321" width="0.85546875" style="47" customWidth="1"/>
    <col min="13322" max="13322" width="15.140625" style="47" customWidth="1"/>
    <col min="13323" max="13323" width="0.85546875" style="47" customWidth="1"/>
    <col min="13324" max="13324" width="15.140625" style="47" customWidth="1"/>
    <col min="13325" max="13325" width="9.140625" style="47" customWidth="1"/>
    <col min="13326" max="13326" width="13.28515625" style="47" customWidth="1"/>
    <col min="13327" max="13567" width="9.42578125" style="47"/>
    <col min="13568" max="13570" width="1.85546875" style="47" customWidth="1"/>
    <col min="13571" max="13571" width="10.5703125" style="47" customWidth="1"/>
    <col min="13572" max="13572" width="24.28515625" style="47" customWidth="1"/>
    <col min="13573" max="13573" width="4" style="47" customWidth="1"/>
    <col min="13574" max="13574" width="15.140625" style="47" customWidth="1"/>
    <col min="13575" max="13575" width="0.85546875" style="47" customWidth="1"/>
    <col min="13576" max="13576" width="15.140625" style="47" customWidth="1"/>
    <col min="13577" max="13577" width="0.85546875" style="47" customWidth="1"/>
    <col min="13578" max="13578" width="15.140625" style="47" customWidth="1"/>
    <col min="13579" max="13579" width="0.85546875" style="47" customWidth="1"/>
    <col min="13580" max="13580" width="15.140625" style="47" customWidth="1"/>
    <col min="13581" max="13581" width="9.140625" style="47" customWidth="1"/>
    <col min="13582" max="13582" width="13.28515625" style="47" customWidth="1"/>
    <col min="13583" max="13823" width="9.42578125" style="47"/>
    <col min="13824" max="13826" width="1.85546875" style="47" customWidth="1"/>
    <col min="13827" max="13827" width="10.5703125" style="47" customWidth="1"/>
    <col min="13828" max="13828" width="24.28515625" style="47" customWidth="1"/>
    <col min="13829" max="13829" width="4" style="47" customWidth="1"/>
    <col min="13830" max="13830" width="15.140625" style="47" customWidth="1"/>
    <col min="13831" max="13831" width="0.85546875" style="47" customWidth="1"/>
    <col min="13832" max="13832" width="15.140625" style="47" customWidth="1"/>
    <col min="13833" max="13833" width="0.85546875" style="47" customWidth="1"/>
    <col min="13834" max="13834" width="15.140625" style="47" customWidth="1"/>
    <col min="13835" max="13835" width="0.85546875" style="47" customWidth="1"/>
    <col min="13836" max="13836" width="15.140625" style="47" customWidth="1"/>
    <col min="13837" max="13837" width="9.140625" style="47" customWidth="1"/>
    <col min="13838" max="13838" width="13.28515625" style="47" customWidth="1"/>
    <col min="13839" max="14079" width="9.42578125" style="47"/>
    <col min="14080" max="14082" width="1.85546875" style="47" customWidth="1"/>
    <col min="14083" max="14083" width="10.5703125" style="47" customWidth="1"/>
    <col min="14084" max="14084" width="24.28515625" style="47" customWidth="1"/>
    <col min="14085" max="14085" width="4" style="47" customWidth="1"/>
    <col min="14086" max="14086" width="15.140625" style="47" customWidth="1"/>
    <col min="14087" max="14087" width="0.85546875" style="47" customWidth="1"/>
    <col min="14088" max="14088" width="15.140625" style="47" customWidth="1"/>
    <col min="14089" max="14089" width="0.85546875" style="47" customWidth="1"/>
    <col min="14090" max="14090" width="15.140625" style="47" customWidth="1"/>
    <col min="14091" max="14091" width="0.85546875" style="47" customWidth="1"/>
    <col min="14092" max="14092" width="15.140625" style="47" customWidth="1"/>
    <col min="14093" max="14093" width="9.140625" style="47" customWidth="1"/>
    <col min="14094" max="14094" width="13.28515625" style="47" customWidth="1"/>
    <col min="14095" max="14335" width="9.42578125" style="47"/>
    <col min="14336" max="14338" width="1.85546875" style="47" customWidth="1"/>
    <col min="14339" max="14339" width="10.5703125" style="47" customWidth="1"/>
    <col min="14340" max="14340" width="24.28515625" style="47" customWidth="1"/>
    <col min="14341" max="14341" width="4" style="47" customWidth="1"/>
    <col min="14342" max="14342" width="15.140625" style="47" customWidth="1"/>
    <col min="14343" max="14343" width="0.85546875" style="47" customWidth="1"/>
    <col min="14344" max="14344" width="15.140625" style="47" customWidth="1"/>
    <col min="14345" max="14345" width="0.85546875" style="47" customWidth="1"/>
    <col min="14346" max="14346" width="15.140625" style="47" customWidth="1"/>
    <col min="14347" max="14347" width="0.85546875" style="47" customWidth="1"/>
    <col min="14348" max="14348" width="15.140625" style="47" customWidth="1"/>
    <col min="14349" max="14349" width="9.140625" style="47" customWidth="1"/>
    <col min="14350" max="14350" width="13.28515625" style="47" customWidth="1"/>
    <col min="14351" max="14591" width="9.42578125" style="47"/>
    <col min="14592" max="14594" width="1.85546875" style="47" customWidth="1"/>
    <col min="14595" max="14595" width="10.5703125" style="47" customWidth="1"/>
    <col min="14596" max="14596" width="24.28515625" style="47" customWidth="1"/>
    <col min="14597" max="14597" width="4" style="47" customWidth="1"/>
    <col min="14598" max="14598" width="15.140625" style="47" customWidth="1"/>
    <col min="14599" max="14599" width="0.85546875" style="47" customWidth="1"/>
    <col min="14600" max="14600" width="15.140625" style="47" customWidth="1"/>
    <col min="14601" max="14601" width="0.85546875" style="47" customWidth="1"/>
    <col min="14602" max="14602" width="15.140625" style="47" customWidth="1"/>
    <col min="14603" max="14603" width="0.85546875" style="47" customWidth="1"/>
    <col min="14604" max="14604" width="15.140625" style="47" customWidth="1"/>
    <col min="14605" max="14605" width="9.140625" style="47" customWidth="1"/>
    <col min="14606" max="14606" width="13.28515625" style="47" customWidth="1"/>
    <col min="14607" max="14847" width="9.42578125" style="47"/>
    <col min="14848" max="14850" width="1.85546875" style="47" customWidth="1"/>
    <col min="14851" max="14851" width="10.5703125" style="47" customWidth="1"/>
    <col min="14852" max="14852" width="24.28515625" style="47" customWidth="1"/>
    <col min="14853" max="14853" width="4" style="47" customWidth="1"/>
    <col min="14854" max="14854" width="15.140625" style="47" customWidth="1"/>
    <col min="14855" max="14855" width="0.85546875" style="47" customWidth="1"/>
    <col min="14856" max="14856" width="15.140625" style="47" customWidth="1"/>
    <col min="14857" max="14857" width="0.85546875" style="47" customWidth="1"/>
    <col min="14858" max="14858" width="15.140625" style="47" customWidth="1"/>
    <col min="14859" max="14859" width="0.85546875" style="47" customWidth="1"/>
    <col min="14860" max="14860" width="15.140625" style="47" customWidth="1"/>
    <col min="14861" max="14861" width="9.140625" style="47" customWidth="1"/>
    <col min="14862" max="14862" width="13.28515625" style="47" customWidth="1"/>
    <col min="14863" max="15103" width="9.42578125" style="47"/>
    <col min="15104" max="15106" width="1.85546875" style="47" customWidth="1"/>
    <col min="15107" max="15107" width="10.5703125" style="47" customWidth="1"/>
    <col min="15108" max="15108" width="24.28515625" style="47" customWidth="1"/>
    <col min="15109" max="15109" width="4" style="47" customWidth="1"/>
    <col min="15110" max="15110" width="15.140625" style="47" customWidth="1"/>
    <col min="15111" max="15111" width="0.85546875" style="47" customWidth="1"/>
    <col min="15112" max="15112" width="15.140625" style="47" customWidth="1"/>
    <col min="15113" max="15113" width="0.85546875" style="47" customWidth="1"/>
    <col min="15114" max="15114" width="15.140625" style="47" customWidth="1"/>
    <col min="15115" max="15115" width="0.85546875" style="47" customWidth="1"/>
    <col min="15116" max="15116" width="15.140625" style="47" customWidth="1"/>
    <col min="15117" max="15117" width="9.140625" style="47" customWidth="1"/>
    <col min="15118" max="15118" width="13.28515625" style="47" customWidth="1"/>
    <col min="15119" max="15359" width="9.42578125" style="47"/>
    <col min="15360" max="15362" width="1.85546875" style="47" customWidth="1"/>
    <col min="15363" max="15363" width="10.5703125" style="47" customWidth="1"/>
    <col min="15364" max="15364" width="24.28515625" style="47" customWidth="1"/>
    <col min="15365" max="15365" width="4" style="47" customWidth="1"/>
    <col min="15366" max="15366" width="15.140625" style="47" customWidth="1"/>
    <col min="15367" max="15367" width="0.85546875" style="47" customWidth="1"/>
    <col min="15368" max="15368" width="15.140625" style="47" customWidth="1"/>
    <col min="15369" max="15369" width="0.85546875" style="47" customWidth="1"/>
    <col min="15370" max="15370" width="15.140625" style="47" customWidth="1"/>
    <col min="15371" max="15371" width="0.85546875" style="47" customWidth="1"/>
    <col min="15372" max="15372" width="15.140625" style="47" customWidth="1"/>
    <col min="15373" max="15373" width="9.140625" style="47" customWidth="1"/>
    <col min="15374" max="15374" width="13.28515625" style="47" customWidth="1"/>
    <col min="15375" max="15615" width="9.42578125" style="47"/>
    <col min="15616" max="15618" width="1.85546875" style="47" customWidth="1"/>
    <col min="15619" max="15619" width="10.5703125" style="47" customWidth="1"/>
    <col min="15620" max="15620" width="24.28515625" style="47" customWidth="1"/>
    <col min="15621" max="15621" width="4" style="47" customWidth="1"/>
    <col min="15622" max="15622" width="15.140625" style="47" customWidth="1"/>
    <col min="15623" max="15623" width="0.85546875" style="47" customWidth="1"/>
    <col min="15624" max="15624" width="15.140625" style="47" customWidth="1"/>
    <col min="15625" max="15625" width="0.85546875" style="47" customWidth="1"/>
    <col min="15626" max="15626" width="15.140625" style="47" customWidth="1"/>
    <col min="15627" max="15627" width="0.85546875" style="47" customWidth="1"/>
    <col min="15628" max="15628" width="15.140625" style="47" customWidth="1"/>
    <col min="15629" max="15629" width="9.140625" style="47" customWidth="1"/>
    <col min="15630" max="15630" width="13.28515625" style="47" customWidth="1"/>
    <col min="15631" max="15871" width="9.42578125" style="47"/>
    <col min="15872" max="15874" width="1.85546875" style="47" customWidth="1"/>
    <col min="15875" max="15875" width="10.5703125" style="47" customWidth="1"/>
    <col min="15876" max="15876" width="24.28515625" style="47" customWidth="1"/>
    <col min="15877" max="15877" width="4" style="47" customWidth="1"/>
    <col min="15878" max="15878" width="15.140625" style="47" customWidth="1"/>
    <col min="15879" max="15879" width="0.85546875" style="47" customWidth="1"/>
    <col min="15880" max="15880" width="15.140625" style="47" customWidth="1"/>
    <col min="15881" max="15881" width="0.85546875" style="47" customWidth="1"/>
    <col min="15882" max="15882" width="15.140625" style="47" customWidth="1"/>
    <col min="15883" max="15883" width="0.85546875" style="47" customWidth="1"/>
    <col min="15884" max="15884" width="15.140625" style="47" customWidth="1"/>
    <col min="15885" max="15885" width="9.140625" style="47" customWidth="1"/>
    <col min="15886" max="15886" width="13.28515625" style="47" customWidth="1"/>
    <col min="15887" max="16127" width="9.42578125" style="47"/>
    <col min="16128" max="16130" width="1.85546875" style="47" customWidth="1"/>
    <col min="16131" max="16131" width="10.5703125" style="47" customWidth="1"/>
    <col min="16132" max="16132" width="24.28515625" style="47" customWidth="1"/>
    <col min="16133" max="16133" width="4" style="47" customWidth="1"/>
    <col min="16134" max="16134" width="15.140625" style="47" customWidth="1"/>
    <col min="16135" max="16135" width="0.85546875" style="47" customWidth="1"/>
    <col min="16136" max="16136" width="15.140625" style="47" customWidth="1"/>
    <col min="16137" max="16137" width="0.85546875" style="47" customWidth="1"/>
    <col min="16138" max="16138" width="15.140625" style="47" customWidth="1"/>
    <col min="16139" max="16139" width="0.85546875" style="47" customWidth="1"/>
    <col min="16140" max="16140" width="15.140625" style="47" customWidth="1"/>
    <col min="16141" max="16141" width="9.140625" style="47" customWidth="1"/>
    <col min="16142" max="16142" width="13.28515625" style="47" customWidth="1"/>
    <col min="16143" max="16384" width="9.42578125" style="47"/>
  </cols>
  <sheetData>
    <row r="1" spans="1:14" s="8" customFormat="1" ht="21.75" customHeight="1">
      <c r="A1" s="142" t="s">
        <v>56</v>
      </c>
      <c r="B1" s="142"/>
      <c r="C1" s="142"/>
      <c r="D1" s="142"/>
      <c r="E1" s="142"/>
      <c r="F1" s="219"/>
      <c r="G1" s="142"/>
      <c r="H1" s="23"/>
      <c r="I1" s="106"/>
      <c r="J1" s="24"/>
      <c r="K1" s="105"/>
      <c r="L1" s="24"/>
      <c r="M1" s="24"/>
    </row>
    <row r="2" spans="1:14" s="8" customFormat="1" ht="21.75" customHeight="1">
      <c r="A2" s="198" t="s">
        <v>55</v>
      </c>
      <c r="F2" s="220"/>
      <c r="H2" s="9"/>
      <c r="J2" s="9"/>
      <c r="K2" s="107"/>
      <c r="L2" s="9"/>
      <c r="M2" s="9"/>
    </row>
    <row r="3" spans="1:14" ht="21.75" customHeight="1">
      <c r="A3" s="46"/>
    </row>
    <row r="4" spans="1:14" s="8" customFormat="1" ht="21.75" customHeight="1">
      <c r="A4" s="198"/>
      <c r="B4" s="198"/>
      <c r="C4" s="198"/>
      <c r="D4" s="198"/>
      <c r="E4" s="198"/>
      <c r="F4" s="239" t="s">
        <v>23</v>
      </c>
      <c r="G4" s="239"/>
      <c r="H4" s="239"/>
      <c r="I4" s="199"/>
      <c r="J4" s="239" t="s">
        <v>25</v>
      </c>
      <c r="K4" s="239"/>
      <c r="L4" s="239"/>
      <c r="M4" s="199"/>
    </row>
    <row r="5" spans="1:14" ht="21.75" customHeight="1">
      <c r="F5" s="239" t="s">
        <v>24</v>
      </c>
      <c r="G5" s="239"/>
      <c r="H5" s="239"/>
      <c r="I5" s="199"/>
      <c r="J5" s="239" t="s">
        <v>24</v>
      </c>
      <c r="K5" s="239"/>
      <c r="L5" s="239"/>
      <c r="M5" s="199"/>
    </row>
    <row r="6" spans="1:14" ht="21.75" customHeight="1">
      <c r="F6" s="241" t="s">
        <v>112</v>
      </c>
      <c r="G6" s="241"/>
      <c r="H6" s="241"/>
      <c r="I6" s="199"/>
      <c r="J6" s="241" t="s">
        <v>112</v>
      </c>
      <c r="K6" s="241"/>
      <c r="L6" s="241"/>
      <c r="M6" s="199"/>
      <c r="N6" s="199"/>
    </row>
    <row r="7" spans="1:14" ht="21.75" customHeight="1">
      <c r="F7" s="243" t="s">
        <v>107</v>
      </c>
      <c r="G7" s="243"/>
      <c r="H7" s="243"/>
      <c r="I7" s="199"/>
      <c r="J7" s="243" t="s">
        <v>107</v>
      </c>
      <c r="K7" s="243"/>
      <c r="L7" s="243"/>
      <c r="M7" s="127"/>
      <c r="N7" s="127"/>
    </row>
    <row r="8" spans="1:14" ht="21.75" customHeight="1">
      <c r="F8" s="201" t="s">
        <v>104</v>
      </c>
      <c r="G8" s="51"/>
      <c r="H8" s="201" t="s">
        <v>72</v>
      </c>
      <c r="I8" s="51"/>
      <c r="J8" s="201" t="s">
        <v>104</v>
      </c>
      <c r="K8" s="51"/>
      <c r="L8" s="201" t="s">
        <v>72</v>
      </c>
      <c r="M8" s="127"/>
      <c r="N8" s="127"/>
    </row>
    <row r="9" spans="1:14" ht="21.75" customHeight="1">
      <c r="F9" s="240" t="s">
        <v>58</v>
      </c>
      <c r="G9" s="240"/>
      <c r="H9" s="240"/>
      <c r="I9" s="240"/>
      <c r="J9" s="240"/>
      <c r="K9" s="240"/>
      <c r="L9" s="240"/>
      <c r="M9" s="200"/>
    </row>
    <row r="10" spans="1:14" ht="21.75" customHeight="1">
      <c r="A10" s="109" t="s">
        <v>13</v>
      </c>
      <c r="F10" s="221"/>
      <c r="G10" s="108"/>
      <c r="H10" s="53"/>
      <c r="I10" s="108"/>
      <c r="J10" s="53"/>
      <c r="K10" s="110"/>
      <c r="L10" s="53"/>
      <c r="M10" s="53"/>
    </row>
    <row r="11" spans="1:14" ht="21.75" customHeight="1">
      <c r="A11" s="111" t="s">
        <v>65</v>
      </c>
      <c r="F11" s="151">
        <f>'PL 4-5'!D61</f>
        <v>63048111</v>
      </c>
      <c r="G11" s="151"/>
      <c r="H11" s="151">
        <f>'PL 4-5'!F61</f>
        <v>63131914</v>
      </c>
      <c r="I11" s="151"/>
      <c r="J11" s="151">
        <f>'PL 4-5'!H72</f>
        <v>54041829</v>
      </c>
      <c r="K11" s="151"/>
      <c r="L11" s="151">
        <f>'PL 4-5'!J61</f>
        <v>64456484</v>
      </c>
      <c r="M11" s="57"/>
    </row>
    <row r="12" spans="1:14" ht="21.75" customHeight="1">
      <c r="A12" s="10" t="s">
        <v>123</v>
      </c>
      <c r="F12" s="151"/>
      <c r="G12" s="151"/>
      <c r="H12" s="151"/>
      <c r="I12" s="151"/>
      <c r="J12" s="152"/>
      <c r="K12" s="153"/>
      <c r="L12" s="152"/>
      <c r="M12" s="57"/>
    </row>
    <row r="13" spans="1:14" ht="21.75" customHeight="1">
      <c r="A13" s="10"/>
      <c r="B13" s="222" t="s">
        <v>124</v>
      </c>
      <c r="F13" s="151"/>
      <c r="G13" s="151"/>
      <c r="H13" s="151"/>
      <c r="I13" s="151"/>
      <c r="J13" s="152"/>
      <c r="K13" s="153"/>
      <c r="L13" s="152"/>
      <c r="M13" s="57"/>
    </row>
    <row r="14" spans="1:14" ht="21.75" customHeight="1">
      <c r="A14" s="111" t="s">
        <v>91</v>
      </c>
      <c r="B14" s="42"/>
      <c r="C14" s="42"/>
      <c r="D14" s="42"/>
      <c r="E14" s="42"/>
      <c r="F14" s="153">
        <v>15847298</v>
      </c>
      <c r="G14" s="153"/>
      <c r="H14" s="153">
        <f>-'PL 4-5'!F60</f>
        <v>16042897</v>
      </c>
      <c r="I14" s="155"/>
      <c r="J14" s="153">
        <v>13626920</v>
      </c>
      <c r="K14" s="153"/>
      <c r="L14" s="153">
        <f>-'PL 4-5'!J60</f>
        <v>16016769</v>
      </c>
      <c r="M14" s="57"/>
    </row>
    <row r="15" spans="1:14" ht="21.75" customHeight="1">
      <c r="A15" s="111" t="s">
        <v>61</v>
      </c>
      <c r="F15" s="151">
        <v>462080</v>
      </c>
      <c r="G15" s="151"/>
      <c r="H15" s="151">
        <f>-'PL 4-5'!F58</f>
        <v>224052</v>
      </c>
      <c r="I15" s="155"/>
      <c r="J15" s="155">
        <v>462080</v>
      </c>
      <c r="K15" s="153"/>
      <c r="L15" s="155">
        <f>-'PL 4-5'!J58</f>
        <v>224052</v>
      </c>
      <c r="M15" s="57"/>
    </row>
    <row r="16" spans="1:14" ht="21.75" customHeight="1">
      <c r="A16" s="111" t="s">
        <v>106</v>
      </c>
      <c r="F16" s="151">
        <v>21427650.989999998</v>
      </c>
      <c r="G16" s="151"/>
      <c r="H16" s="151">
        <v>19720987</v>
      </c>
      <c r="I16" s="151"/>
      <c r="J16" s="151">
        <v>20863309.989999998</v>
      </c>
      <c r="K16" s="153"/>
      <c r="L16" s="151">
        <v>19161298</v>
      </c>
      <c r="M16" s="57"/>
    </row>
    <row r="17" spans="1:14" ht="21.75" customHeight="1">
      <c r="A17" s="111" t="s">
        <v>139</v>
      </c>
      <c r="B17" s="42"/>
      <c r="C17" s="42"/>
      <c r="D17" s="42"/>
      <c r="E17" s="42"/>
      <c r="F17" s="153">
        <v>4042393</v>
      </c>
      <c r="G17" s="153"/>
      <c r="H17" s="153">
        <v>4334701</v>
      </c>
      <c r="I17" s="155"/>
      <c r="J17" s="155">
        <v>3321755</v>
      </c>
      <c r="K17" s="153"/>
      <c r="L17" s="155">
        <v>3662171</v>
      </c>
      <c r="M17" s="57"/>
    </row>
    <row r="18" spans="1:14" ht="21.75" customHeight="1">
      <c r="A18" s="58" t="s">
        <v>134</v>
      </c>
      <c r="B18" s="42"/>
      <c r="C18" s="42"/>
      <c r="D18" s="42"/>
      <c r="E18" s="42"/>
      <c r="F18" s="151">
        <v>611241</v>
      </c>
      <c r="G18" s="151"/>
      <c r="H18" s="151">
        <v>450152</v>
      </c>
      <c r="I18" s="155"/>
      <c r="J18" s="155">
        <v>611241</v>
      </c>
      <c r="K18" s="153"/>
      <c r="L18" s="155">
        <v>450152</v>
      </c>
      <c r="M18" s="57"/>
    </row>
    <row r="19" spans="1:14" ht="21.75" customHeight="1">
      <c r="A19" s="58" t="s">
        <v>125</v>
      </c>
      <c r="B19" s="42"/>
      <c r="C19" s="42"/>
      <c r="D19" s="42"/>
      <c r="E19" s="42"/>
      <c r="F19" s="223">
        <v>-470287</v>
      </c>
      <c r="G19" s="151"/>
      <c r="H19" s="223">
        <v>-366571</v>
      </c>
      <c r="I19" s="180"/>
      <c r="J19" s="179" t="s">
        <v>59</v>
      </c>
      <c r="K19" s="178"/>
      <c r="L19" s="179">
        <v>-50000</v>
      </c>
      <c r="M19" s="57"/>
    </row>
    <row r="20" spans="1:14" ht="21.75" customHeight="1">
      <c r="A20" s="47" t="s">
        <v>126</v>
      </c>
      <c r="F20" s="151">
        <v>698104.06</v>
      </c>
      <c r="G20" s="151"/>
      <c r="H20" s="151">
        <v>197631</v>
      </c>
      <c r="I20" s="155"/>
      <c r="J20" s="155">
        <v>336733.06</v>
      </c>
      <c r="K20" s="153"/>
      <c r="L20" s="155">
        <v>202558</v>
      </c>
      <c r="M20" s="57"/>
    </row>
    <row r="21" spans="1:14" ht="21.75" customHeight="1">
      <c r="A21" s="58" t="s">
        <v>133</v>
      </c>
      <c r="B21" s="42"/>
      <c r="C21" s="42"/>
      <c r="D21" s="42"/>
      <c r="E21" s="42"/>
      <c r="F21" s="151">
        <v>-126462</v>
      </c>
      <c r="G21" s="153"/>
      <c r="H21" s="151">
        <v>-671</v>
      </c>
      <c r="I21" s="155"/>
      <c r="J21" s="180">
        <v>-126462</v>
      </c>
      <c r="K21" s="153"/>
      <c r="L21" s="180">
        <v>-718</v>
      </c>
      <c r="M21" s="57"/>
    </row>
    <row r="22" spans="1:14" ht="21.75" customHeight="1">
      <c r="A22" s="58" t="s">
        <v>151</v>
      </c>
      <c r="B22" s="42"/>
      <c r="C22" s="42"/>
      <c r="D22" s="42"/>
      <c r="E22" s="42"/>
      <c r="F22" s="177">
        <v>-287149</v>
      </c>
      <c r="G22" s="151"/>
      <c r="H22" s="177" t="s">
        <v>59</v>
      </c>
      <c r="I22" s="155"/>
      <c r="J22" s="177">
        <v>-287149</v>
      </c>
      <c r="K22" s="153"/>
      <c r="L22" s="177" t="s">
        <v>59</v>
      </c>
      <c r="M22" s="57"/>
    </row>
    <row r="23" spans="1:14" ht="21.75" customHeight="1">
      <c r="A23" s="108"/>
      <c r="F23" s="167">
        <f>SUM(F11:F22)</f>
        <v>105252980.05</v>
      </c>
      <c r="G23" s="151"/>
      <c r="H23" s="167">
        <f>SUM(H11:H22)</f>
        <v>103735092</v>
      </c>
      <c r="I23" s="151"/>
      <c r="J23" s="167">
        <f>SUM(J11:J22)</f>
        <v>92850257.049999997</v>
      </c>
      <c r="K23" s="153"/>
      <c r="L23" s="167">
        <f>SUM(L11:L22)</f>
        <v>104122766</v>
      </c>
      <c r="M23" s="54"/>
    </row>
    <row r="24" spans="1:14" ht="21.75" customHeight="1">
      <c r="A24" s="112" t="s">
        <v>29</v>
      </c>
      <c r="F24" s="153"/>
      <c r="G24" s="157"/>
      <c r="H24" s="153"/>
      <c r="I24" s="157"/>
      <c r="J24" s="153"/>
      <c r="K24" s="157"/>
      <c r="L24" s="153"/>
      <c r="M24" s="54"/>
    </row>
    <row r="25" spans="1:14" ht="21.75" customHeight="1">
      <c r="A25" s="108" t="s">
        <v>1</v>
      </c>
      <c r="F25" s="154">
        <v>-25802470</v>
      </c>
      <c r="G25" s="156"/>
      <c r="H25" s="154">
        <v>-32723140</v>
      </c>
      <c r="I25" s="151"/>
      <c r="J25" s="151">
        <v>-10392699</v>
      </c>
      <c r="K25" s="153"/>
      <c r="L25" s="151">
        <v>-24776575</v>
      </c>
      <c r="M25" s="113"/>
    </row>
    <row r="26" spans="1:14" ht="21.75" customHeight="1">
      <c r="A26" s="111" t="s">
        <v>75</v>
      </c>
      <c r="F26" s="154">
        <v>4326840</v>
      </c>
      <c r="G26" s="156"/>
      <c r="H26" s="154">
        <v>-3843567</v>
      </c>
      <c r="I26" s="151"/>
      <c r="J26" s="151">
        <v>5428727</v>
      </c>
      <c r="K26" s="153"/>
      <c r="L26" s="151">
        <v>-3075516</v>
      </c>
      <c r="M26" s="113"/>
    </row>
    <row r="27" spans="1:14" ht="21.75" customHeight="1">
      <c r="A27" s="47" t="s">
        <v>0</v>
      </c>
      <c r="F27" s="151">
        <v>-84348175.060000002</v>
      </c>
      <c r="G27" s="156"/>
      <c r="H27" s="151">
        <v>-11190021</v>
      </c>
      <c r="I27" s="151"/>
      <c r="J27" s="151">
        <v>-78642670.060000002</v>
      </c>
      <c r="K27" s="153"/>
      <c r="L27" s="151">
        <v>-18085201</v>
      </c>
      <c r="M27" s="54"/>
    </row>
    <row r="28" spans="1:14" ht="21.75" customHeight="1">
      <c r="A28" s="108" t="s">
        <v>19</v>
      </c>
      <c r="F28" s="152">
        <v>-58548</v>
      </c>
      <c r="G28" s="156"/>
      <c r="H28" s="152">
        <v>72435</v>
      </c>
      <c r="I28" s="151"/>
      <c r="J28" s="177">
        <v>-9600</v>
      </c>
      <c r="K28" s="153"/>
      <c r="L28" s="177">
        <v>80208</v>
      </c>
      <c r="M28" s="93"/>
      <c r="N28" s="224"/>
    </row>
    <row r="29" spans="1:14" ht="21.75" customHeight="1">
      <c r="A29" s="108" t="s">
        <v>2</v>
      </c>
      <c r="F29" s="225">
        <v>-13405556</v>
      </c>
      <c r="G29" s="156"/>
      <c r="H29" s="225">
        <v>25265919</v>
      </c>
      <c r="I29" s="151"/>
      <c r="J29" s="158">
        <v>-13405556</v>
      </c>
      <c r="K29" s="153"/>
      <c r="L29" s="158">
        <v>24564855</v>
      </c>
      <c r="M29" s="92"/>
    </row>
    <row r="30" spans="1:14" ht="21.75" customHeight="1">
      <c r="A30" s="111" t="s">
        <v>76</v>
      </c>
      <c r="F30" s="225">
        <v>2857384</v>
      </c>
      <c r="G30" s="156"/>
      <c r="H30" s="225">
        <v>-83137</v>
      </c>
      <c r="I30" s="151"/>
      <c r="J30" s="158">
        <v>10081290</v>
      </c>
      <c r="K30" s="153"/>
      <c r="L30" s="158">
        <v>-2792139</v>
      </c>
      <c r="M30" s="92"/>
    </row>
    <row r="31" spans="1:14" ht="21.75" customHeight="1">
      <c r="A31" s="108" t="s">
        <v>92</v>
      </c>
      <c r="F31" s="164">
        <v>-6748502</v>
      </c>
      <c r="G31" s="157"/>
      <c r="H31" s="164">
        <v>-2702990</v>
      </c>
      <c r="I31" s="153"/>
      <c r="J31" s="194">
        <v>-6748502</v>
      </c>
      <c r="K31" s="153"/>
      <c r="L31" s="194">
        <v>-2702990</v>
      </c>
      <c r="M31" s="92"/>
    </row>
    <row r="32" spans="1:14" ht="21.75" customHeight="1">
      <c r="A32" s="108" t="s">
        <v>127</v>
      </c>
      <c r="F32" s="226">
        <v>48691</v>
      </c>
      <c r="G32" s="156"/>
      <c r="H32" s="226">
        <v>7526</v>
      </c>
      <c r="I32" s="151"/>
      <c r="J32" s="195" t="s">
        <v>59</v>
      </c>
      <c r="K32" s="153"/>
      <c r="L32" s="195" t="s">
        <v>59</v>
      </c>
      <c r="M32" s="92"/>
    </row>
    <row r="33" spans="1:14" ht="21.75" customHeight="1">
      <c r="A33" s="111" t="s">
        <v>128</v>
      </c>
      <c r="F33" s="158">
        <f>SUM(F23:F32)</f>
        <v>-17877356.010000005</v>
      </c>
      <c r="G33" s="151"/>
      <c r="H33" s="158">
        <f>SUM(H23:H32)</f>
        <v>78538117</v>
      </c>
      <c r="I33" s="151"/>
      <c r="J33" s="158">
        <f>SUM(J23:J32)</f>
        <v>-838753.01000000536</v>
      </c>
      <c r="K33" s="153"/>
      <c r="L33" s="158">
        <f>SUM(L23:L32)</f>
        <v>77335408</v>
      </c>
      <c r="M33" s="92"/>
    </row>
    <row r="34" spans="1:14" ht="21.75" customHeight="1">
      <c r="A34" s="108" t="s">
        <v>93</v>
      </c>
      <c r="F34" s="159">
        <v>-11123394</v>
      </c>
      <c r="G34" s="151"/>
      <c r="H34" s="159">
        <v>-15744489</v>
      </c>
      <c r="I34" s="151"/>
      <c r="J34" s="159">
        <v>-11120673</v>
      </c>
      <c r="K34" s="153"/>
      <c r="L34" s="159">
        <v>-13412805.004883386</v>
      </c>
      <c r="M34" s="92"/>
    </row>
    <row r="35" spans="1:14" s="236" customFormat="1" ht="21.75" customHeight="1">
      <c r="A35" s="115" t="s">
        <v>150</v>
      </c>
      <c r="F35" s="163">
        <f>SUM(F33:F34)</f>
        <v>-29000750.010000005</v>
      </c>
      <c r="G35" s="156"/>
      <c r="H35" s="163">
        <f>SUM(H33:H34)</f>
        <v>62793628</v>
      </c>
      <c r="I35" s="156"/>
      <c r="J35" s="163">
        <f>SUM(J33:J34)</f>
        <v>-11959426.010000005</v>
      </c>
      <c r="K35" s="161"/>
      <c r="L35" s="163">
        <f>SUM(L33:L34)</f>
        <v>63922602.995116614</v>
      </c>
      <c r="M35" s="237"/>
    </row>
    <row r="36" spans="1:14" ht="21.75" customHeight="1">
      <c r="A36" s="115"/>
      <c r="D36" s="42"/>
      <c r="E36" s="42"/>
      <c r="F36" s="228"/>
      <c r="G36" s="118"/>
      <c r="H36" s="59"/>
      <c r="I36" s="118"/>
      <c r="J36" s="59"/>
      <c r="K36" s="119"/>
      <c r="L36" s="59"/>
      <c r="M36" s="59"/>
    </row>
    <row r="37" spans="1:14" ht="21.75" customHeight="1">
      <c r="A37" s="142" t="s">
        <v>56</v>
      </c>
      <c r="B37" s="203"/>
      <c r="C37" s="23"/>
      <c r="D37" s="23"/>
      <c r="E37" s="23"/>
      <c r="F37" s="229"/>
      <c r="G37" s="106"/>
      <c r="H37" s="23"/>
      <c r="I37" s="106"/>
      <c r="J37" s="24"/>
      <c r="K37" s="105"/>
      <c r="L37" s="24"/>
      <c r="M37" s="59"/>
    </row>
    <row r="38" spans="1:14" ht="21.75" customHeight="1">
      <c r="A38" s="198" t="s">
        <v>55</v>
      </c>
      <c r="B38" s="8"/>
      <c r="C38" s="8"/>
      <c r="D38" s="8"/>
      <c r="E38" s="8"/>
      <c r="F38" s="220"/>
      <c r="G38" s="8"/>
      <c r="H38" s="9"/>
      <c r="I38" s="8"/>
      <c r="J38" s="9"/>
      <c r="K38" s="107"/>
      <c r="L38" s="9"/>
      <c r="M38" s="59"/>
    </row>
    <row r="39" spans="1:14" ht="21.75" customHeight="1">
      <c r="A39" s="46"/>
      <c r="M39" s="59"/>
    </row>
    <row r="40" spans="1:14" ht="21.75" customHeight="1">
      <c r="A40" s="198"/>
      <c r="B40" s="198"/>
      <c r="C40" s="198"/>
      <c r="D40" s="198"/>
      <c r="E40" s="198"/>
      <c r="F40" s="239" t="s">
        <v>23</v>
      </c>
      <c r="G40" s="239"/>
      <c r="H40" s="239"/>
      <c r="I40" s="199"/>
      <c r="J40" s="239" t="s">
        <v>25</v>
      </c>
      <c r="K40" s="239"/>
      <c r="L40" s="239"/>
      <c r="M40" s="59"/>
    </row>
    <row r="41" spans="1:14" ht="21.75" customHeight="1">
      <c r="F41" s="239" t="s">
        <v>24</v>
      </c>
      <c r="G41" s="239"/>
      <c r="H41" s="239"/>
      <c r="I41" s="199"/>
      <c r="J41" s="239" t="s">
        <v>24</v>
      </c>
      <c r="K41" s="239"/>
      <c r="L41" s="239"/>
      <c r="M41" s="59"/>
    </row>
    <row r="42" spans="1:14" ht="21.75" customHeight="1">
      <c r="F42" s="241" t="s">
        <v>112</v>
      </c>
      <c r="G42" s="241"/>
      <c r="H42" s="241"/>
      <c r="I42" s="199"/>
      <c r="J42" s="241" t="s">
        <v>112</v>
      </c>
      <c r="K42" s="241"/>
      <c r="L42" s="241"/>
      <c r="M42" s="126"/>
      <c r="N42" s="126"/>
    </row>
    <row r="43" spans="1:14" ht="21.75" customHeight="1">
      <c r="F43" s="243" t="s">
        <v>107</v>
      </c>
      <c r="G43" s="243"/>
      <c r="H43" s="243"/>
      <c r="I43" s="199"/>
      <c r="J43" s="243" t="s">
        <v>107</v>
      </c>
      <c r="K43" s="243"/>
      <c r="L43" s="243"/>
      <c r="M43" s="127"/>
      <c r="N43" s="127"/>
    </row>
    <row r="44" spans="1:14" ht="21.75" customHeight="1">
      <c r="A44" s="108"/>
      <c r="F44" s="201" t="s">
        <v>104</v>
      </c>
      <c r="G44" s="51"/>
      <c r="H44" s="201" t="s">
        <v>72</v>
      </c>
      <c r="I44" s="51"/>
      <c r="J44" s="201" t="s">
        <v>104</v>
      </c>
      <c r="K44" s="51"/>
      <c r="L44" s="201" t="s">
        <v>72</v>
      </c>
      <c r="M44" s="59"/>
    </row>
    <row r="45" spans="1:14" ht="21.75" customHeight="1">
      <c r="F45" s="240" t="s">
        <v>58</v>
      </c>
      <c r="G45" s="240"/>
      <c r="H45" s="240"/>
      <c r="I45" s="240"/>
      <c r="J45" s="240"/>
      <c r="K45" s="240"/>
      <c r="L45" s="240"/>
      <c r="M45" s="59"/>
    </row>
    <row r="46" spans="1:14" ht="21.75" customHeight="1">
      <c r="A46" s="109" t="s">
        <v>14</v>
      </c>
      <c r="F46" s="221"/>
      <c r="G46" s="108"/>
      <c r="H46" s="53"/>
      <c r="I46" s="108"/>
      <c r="J46" s="53"/>
      <c r="K46" s="110"/>
      <c r="L46" s="53"/>
      <c r="M46" s="53"/>
    </row>
    <row r="47" spans="1:14" ht="21.75" customHeight="1">
      <c r="A47" s="108" t="s">
        <v>132</v>
      </c>
      <c r="F47" s="232">
        <v>20000000</v>
      </c>
      <c r="G47" s="108"/>
      <c r="H47" s="231" t="s">
        <v>59</v>
      </c>
      <c r="I47" s="108"/>
      <c r="J47" s="55">
        <v>20000000</v>
      </c>
      <c r="K47" s="110"/>
      <c r="L47" s="231" t="s">
        <v>59</v>
      </c>
      <c r="M47" s="53"/>
    </row>
    <row r="48" spans="1:14" ht="21.75" customHeight="1">
      <c r="A48" s="111" t="s">
        <v>140</v>
      </c>
      <c r="F48" s="155">
        <v>-35226045</v>
      </c>
      <c r="G48" s="157"/>
      <c r="H48" s="155">
        <v>-33303797</v>
      </c>
      <c r="I48" s="157"/>
      <c r="J48" s="153">
        <v>-35135402</v>
      </c>
      <c r="K48" s="157"/>
      <c r="L48" s="153">
        <v>-33254167</v>
      </c>
      <c r="M48" s="95"/>
    </row>
    <row r="49" spans="1:13" ht="21.75" customHeight="1">
      <c r="A49" s="111" t="s">
        <v>141</v>
      </c>
      <c r="F49" s="155">
        <v>159333</v>
      </c>
      <c r="G49" s="157"/>
      <c r="H49" s="155">
        <v>13770</v>
      </c>
      <c r="I49" s="157"/>
      <c r="J49" s="153">
        <v>159333</v>
      </c>
      <c r="K49" s="157"/>
      <c r="L49" s="153">
        <v>13770</v>
      </c>
      <c r="M49" s="95"/>
    </row>
    <row r="50" spans="1:13" ht="21.75" customHeight="1">
      <c r="A50" s="111" t="s">
        <v>142</v>
      </c>
      <c r="F50" s="155">
        <v>-414508.99</v>
      </c>
      <c r="G50" s="157"/>
      <c r="H50" s="155">
        <v>-358269</v>
      </c>
      <c r="I50" s="157"/>
      <c r="J50" s="153">
        <v>-357008.99</v>
      </c>
      <c r="K50" s="157"/>
      <c r="L50" s="153">
        <v>-234179</v>
      </c>
      <c r="M50" s="95"/>
    </row>
    <row r="51" spans="1:13" ht="21.75" customHeight="1">
      <c r="A51" s="111" t="s">
        <v>131</v>
      </c>
      <c r="F51" s="155">
        <v>167990</v>
      </c>
      <c r="G51" s="157"/>
      <c r="H51" s="179" t="s">
        <v>59</v>
      </c>
      <c r="I51" s="157"/>
      <c r="J51" s="153">
        <v>167990</v>
      </c>
      <c r="K51" s="157"/>
      <c r="L51" s="178" t="s">
        <v>59</v>
      </c>
      <c r="M51" s="95"/>
    </row>
    <row r="52" spans="1:13" ht="21.75" customHeight="1">
      <c r="A52" s="115" t="s">
        <v>94</v>
      </c>
      <c r="D52" s="42"/>
      <c r="E52" s="42"/>
      <c r="F52" s="160">
        <f>SUM(F47:F51)</f>
        <v>-15313230.99</v>
      </c>
      <c r="G52" s="156"/>
      <c r="H52" s="160">
        <f>SUM(H47:H51)</f>
        <v>-33648296</v>
      </c>
      <c r="I52" s="156"/>
      <c r="J52" s="160">
        <f>SUM(J47:J51)</f>
        <v>-15165087.99</v>
      </c>
      <c r="K52" s="161"/>
      <c r="L52" s="160">
        <f>SUM(L47:L51)</f>
        <v>-33474576</v>
      </c>
      <c r="M52" s="59"/>
    </row>
    <row r="53" spans="1:13" s="1" customFormat="1" ht="21.75" customHeight="1">
      <c r="A53" s="114"/>
      <c r="B53" s="114"/>
      <c r="C53" s="114"/>
      <c r="D53" s="114"/>
      <c r="E53" s="114"/>
      <c r="F53" s="116"/>
      <c r="G53" s="115"/>
      <c r="H53" s="116"/>
      <c r="I53" s="116"/>
      <c r="J53" s="116"/>
      <c r="K53" s="116"/>
      <c r="L53" s="116"/>
      <c r="M53" s="116"/>
    </row>
    <row r="54" spans="1:13" ht="21.75" customHeight="1">
      <c r="A54" s="109" t="s">
        <v>15</v>
      </c>
      <c r="F54" s="55"/>
      <c r="G54" s="118"/>
      <c r="H54" s="55"/>
      <c r="I54" s="118"/>
      <c r="J54" s="55"/>
      <c r="K54" s="117"/>
      <c r="L54" s="55"/>
      <c r="M54" s="55"/>
    </row>
    <row r="55" spans="1:13" ht="21.75" customHeight="1">
      <c r="A55" s="45" t="s">
        <v>18</v>
      </c>
      <c r="B55" s="42"/>
      <c r="C55" s="42"/>
      <c r="D55" s="42"/>
      <c r="F55" s="162">
        <v>-195470</v>
      </c>
      <c r="G55" s="162"/>
      <c r="H55" s="162">
        <v>-101716</v>
      </c>
      <c r="I55" s="162"/>
      <c r="J55" s="162">
        <v>-195470</v>
      </c>
      <c r="K55" s="162"/>
      <c r="L55" s="162">
        <v>-101716</v>
      </c>
      <c r="M55" s="56"/>
    </row>
    <row r="56" spans="1:13" ht="21.75" customHeight="1">
      <c r="A56" s="58" t="s">
        <v>129</v>
      </c>
      <c r="B56" s="42"/>
      <c r="C56" s="42"/>
      <c r="D56" s="42"/>
      <c r="F56" s="179">
        <v>-25829520</v>
      </c>
      <c r="G56" s="162"/>
      <c r="H56" s="179">
        <v>-20447990</v>
      </c>
      <c r="I56" s="162"/>
      <c r="J56" s="179">
        <v>-25829520</v>
      </c>
      <c r="K56" s="162"/>
      <c r="L56" s="179">
        <v>-20447990</v>
      </c>
      <c r="M56" s="56"/>
    </row>
    <row r="57" spans="1:13" ht="21.75" hidden="1" customHeight="1">
      <c r="A57" s="58" t="s">
        <v>130</v>
      </c>
      <c r="B57" s="42"/>
      <c r="C57" s="42"/>
      <c r="D57" s="42"/>
      <c r="E57" s="42"/>
      <c r="F57" s="179"/>
      <c r="G57" s="162"/>
      <c r="H57" s="179"/>
      <c r="I57" s="162"/>
      <c r="J57" s="179"/>
      <c r="K57" s="162"/>
      <c r="L57" s="179"/>
      <c r="M57" s="56"/>
    </row>
    <row r="58" spans="1:13" ht="21.75" customHeight="1">
      <c r="A58" s="58" t="s">
        <v>74</v>
      </c>
      <c r="B58" s="42"/>
      <c r="C58" s="42"/>
      <c r="D58" s="42"/>
      <c r="E58" s="42"/>
      <c r="F58" s="179" t="s">
        <v>59</v>
      </c>
      <c r="G58" s="162"/>
      <c r="H58" s="179">
        <v>-20000000</v>
      </c>
      <c r="I58" s="162"/>
      <c r="J58" s="179" t="s">
        <v>59</v>
      </c>
      <c r="K58" s="162"/>
      <c r="L58" s="179">
        <v>-20000000</v>
      </c>
      <c r="M58" s="56"/>
    </row>
    <row r="59" spans="1:13" ht="21.75" customHeight="1">
      <c r="A59" s="58" t="s">
        <v>82</v>
      </c>
      <c r="B59" s="42"/>
      <c r="C59" s="42"/>
      <c r="D59" s="42"/>
      <c r="E59" s="42"/>
      <c r="F59" s="179"/>
      <c r="G59" s="162"/>
      <c r="H59" s="179"/>
      <c r="I59" s="162"/>
      <c r="J59" s="179"/>
      <c r="K59" s="162"/>
      <c r="L59" s="179"/>
      <c r="M59" s="56"/>
    </row>
    <row r="60" spans="1:13" ht="21.75" customHeight="1">
      <c r="A60" s="47" t="s">
        <v>87</v>
      </c>
      <c r="B60" s="42" t="s">
        <v>89</v>
      </c>
      <c r="C60" s="42"/>
      <c r="D60" s="42"/>
      <c r="E60" s="42"/>
      <c r="F60" s="179">
        <v>-1163400</v>
      </c>
      <c r="G60" s="162"/>
      <c r="H60" s="179">
        <v>-673350</v>
      </c>
      <c r="I60" s="162"/>
      <c r="J60" s="179">
        <v>-1163400</v>
      </c>
      <c r="K60" s="162"/>
      <c r="L60" s="179">
        <v>-673350</v>
      </c>
      <c r="M60" s="56"/>
    </row>
    <row r="61" spans="1:13" s="42" customFormat="1" ht="21.75" customHeight="1">
      <c r="A61" s="12" t="s">
        <v>95</v>
      </c>
      <c r="F61" s="163">
        <f>SUM(F55:F60)</f>
        <v>-27188390</v>
      </c>
      <c r="G61" s="161"/>
      <c r="H61" s="163">
        <f>SUM(H55:H60)</f>
        <v>-41223056</v>
      </c>
      <c r="I61" s="161"/>
      <c r="J61" s="163">
        <f>SUM(J55:J60)</f>
        <v>-27188390</v>
      </c>
      <c r="K61" s="161"/>
      <c r="L61" s="163">
        <f>SUM(L55:L60)</f>
        <v>-41223056</v>
      </c>
      <c r="M61" s="120"/>
    </row>
    <row r="62" spans="1:13" ht="21.75" customHeight="1">
      <c r="A62" s="115"/>
      <c r="F62" s="164"/>
      <c r="G62" s="156"/>
      <c r="H62" s="164"/>
      <c r="I62" s="156"/>
      <c r="J62" s="164"/>
      <c r="K62" s="157"/>
      <c r="L62" s="164"/>
      <c r="M62" s="121"/>
    </row>
    <row r="63" spans="1:13" ht="21.75" customHeight="1">
      <c r="A63" s="108" t="s">
        <v>143</v>
      </c>
      <c r="F63" s="164"/>
      <c r="G63" s="156"/>
      <c r="H63" s="164"/>
      <c r="I63" s="156"/>
      <c r="J63" s="164"/>
      <c r="K63" s="157"/>
      <c r="L63" s="164"/>
      <c r="M63" s="121"/>
    </row>
    <row r="64" spans="1:13" ht="21.75" customHeight="1">
      <c r="A64" s="111" t="s">
        <v>83</v>
      </c>
      <c r="F64" s="164">
        <f>SUM(F61,F52,F35)</f>
        <v>-71502371</v>
      </c>
      <c r="G64" s="156"/>
      <c r="H64" s="164">
        <f>SUM(H61,H52,H35)</f>
        <v>-12077724</v>
      </c>
      <c r="I64" s="156"/>
      <c r="J64" s="164">
        <f>SUM(J61,J52,J35)</f>
        <v>-54312904.000000007</v>
      </c>
      <c r="K64" s="157"/>
      <c r="L64" s="164">
        <f>SUM(L61,L52,L35)</f>
        <v>-10775029.004883386</v>
      </c>
      <c r="M64" s="121"/>
    </row>
    <row r="65" spans="1:14" ht="21.75" customHeight="1">
      <c r="A65" s="111" t="s">
        <v>84</v>
      </c>
      <c r="F65" s="164"/>
      <c r="G65" s="156"/>
      <c r="H65" s="164"/>
      <c r="I65" s="156"/>
      <c r="J65" s="164"/>
      <c r="K65" s="157"/>
      <c r="L65" s="164"/>
      <c r="M65" s="121"/>
    </row>
    <row r="66" spans="1:14" ht="21.75" customHeight="1">
      <c r="A66" s="111" t="s">
        <v>87</v>
      </c>
      <c r="B66" s="47" t="s">
        <v>88</v>
      </c>
      <c r="F66" s="226">
        <v>-44889</v>
      </c>
      <c r="G66" s="156"/>
      <c r="H66" s="226">
        <v>-57596</v>
      </c>
      <c r="I66" s="162"/>
      <c r="J66" s="227">
        <v>-44889</v>
      </c>
      <c r="K66" s="162"/>
      <c r="L66" s="227">
        <v>-57596</v>
      </c>
      <c r="M66" s="121"/>
    </row>
    <row r="67" spans="1:14" ht="21.75" customHeight="1">
      <c r="A67" s="115" t="s">
        <v>144</v>
      </c>
      <c r="B67" s="115"/>
      <c r="F67" s="165">
        <f>SUM(F64:F66)</f>
        <v>-71547260</v>
      </c>
      <c r="G67" s="156"/>
      <c r="H67" s="165">
        <f>SUM(H64:H66)</f>
        <v>-12135320</v>
      </c>
      <c r="I67" s="156"/>
      <c r="J67" s="165">
        <f>SUM(J64:J66)</f>
        <v>-54357793.000000007</v>
      </c>
      <c r="K67" s="161"/>
      <c r="L67" s="165">
        <f>SUM(L64:L66)</f>
        <v>-10832625.004883386</v>
      </c>
      <c r="M67" s="122"/>
      <c r="N67" s="224"/>
    </row>
    <row r="68" spans="1:14" ht="21.75" customHeight="1">
      <c r="A68" s="111" t="s">
        <v>96</v>
      </c>
      <c r="F68" s="196">
        <f>'BS2-3'!I11</f>
        <v>151275167</v>
      </c>
      <c r="G68" s="156"/>
      <c r="H68" s="196">
        <v>149833900</v>
      </c>
      <c r="I68" s="156"/>
      <c r="J68" s="196">
        <f>'BS2-3'!M11</f>
        <v>112946632</v>
      </c>
      <c r="K68" s="157"/>
      <c r="L68" s="196">
        <v>110996649</v>
      </c>
      <c r="M68" s="123"/>
    </row>
    <row r="69" spans="1:14" ht="21.75" customHeight="1" thickBot="1">
      <c r="A69" s="115" t="s">
        <v>97</v>
      </c>
      <c r="F69" s="166">
        <f>SUM(F67:F68)</f>
        <v>79727907</v>
      </c>
      <c r="G69" s="156"/>
      <c r="H69" s="166">
        <f>SUM(H67:H68)</f>
        <v>137698580</v>
      </c>
      <c r="I69" s="156"/>
      <c r="J69" s="166">
        <f>SUM(J67:J68)</f>
        <v>58588838.999999993</v>
      </c>
      <c r="K69" s="161"/>
      <c r="L69" s="166">
        <f>SUM(L67:L68)</f>
        <v>100164023.99511662</v>
      </c>
      <c r="M69" s="120"/>
      <c r="N69" s="230"/>
    </row>
    <row r="70" spans="1:14" ht="21.75" customHeight="1" thickTop="1">
      <c r="A70" s="115"/>
      <c r="F70" s="120"/>
      <c r="G70" s="118"/>
      <c r="H70" s="120"/>
      <c r="I70" s="118"/>
      <c r="J70" s="120"/>
      <c r="K70" s="119"/>
      <c r="L70" s="120"/>
      <c r="M70" s="120"/>
      <c r="N70" s="230"/>
    </row>
    <row r="71" spans="1:14" ht="21.75" customHeight="1">
      <c r="A71" s="109" t="s">
        <v>70</v>
      </c>
      <c r="F71" s="49"/>
      <c r="N71" s="224"/>
    </row>
    <row r="72" spans="1:14" ht="21.75" customHeight="1">
      <c r="A72" s="108" t="s">
        <v>146</v>
      </c>
      <c r="F72" s="49"/>
      <c r="N72" s="224"/>
    </row>
    <row r="73" spans="1:14" ht="21.75" customHeight="1">
      <c r="A73" s="108"/>
      <c r="B73" s="47" t="s">
        <v>147</v>
      </c>
      <c r="F73" s="181">
        <v>6018826</v>
      </c>
      <c r="H73" s="181">
        <v>6553146</v>
      </c>
      <c r="J73" s="181">
        <v>6018826</v>
      </c>
      <c r="L73" s="181">
        <v>6553146</v>
      </c>
    </row>
    <row r="74" spans="1:14" ht="21.75" customHeight="1">
      <c r="A74" t="s">
        <v>145</v>
      </c>
      <c r="F74" s="179">
        <v>92234</v>
      </c>
      <c r="H74" s="179">
        <v>133450</v>
      </c>
      <c r="J74" s="179">
        <v>92234</v>
      </c>
      <c r="L74" s="179">
        <v>133450</v>
      </c>
    </row>
    <row r="75" spans="1:14" ht="21.75" customHeight="1">
      <c r="A75" s="108" t="s">
        <v>148</v>
      </c>
      <c r="F75" s="233" t="s">
        <v>59</v>
      </c>
      <c r="H75" s="181">
        <v>1876635</v>
      </c>
      <c r="J75" s="233" t="s">
        <v>59</v>
      </c>
      <c r="L75" s="181">
        <v>1876635</v>
      </c>
    </row>
    <row r="76" spans="1:14" ht="21.75" customHeight="1">
      <c r="H76" s="185"/>
    </row>
  </sheetData>
  <mergeCells count="18">
    <mergeCell ref="F41:H41"/>
    <mergeCell ref="J41:L41"/>
    <mergeCell ref="F7:H7"/>
    <mergeCell ref="J7:L7"/>
    <mergeCell ref="F9:L9"/>
    <mergeCell ref="F40:H40"/>
    <mergeCell ref="J40:L40"/>
    <mergeCell ref="F4:H4"/>
    <mergeCell ref="J4:L4"/>
    <mergeCell ref="F5:H5"/>
    <mergeCell ref="J5:L5"/>
    <mergeCell ref="F6:H6"/>
    <mergeCell ref="J6:L6"/>
    <mergeCell ref="F42:H42"/>
    <mergeCell ref="J42:L42"/>
    <mergeCell ref="F43:H43"/>
    <mergeCell ref="J43:L43"/>
    <mergeCell ref="F45:L45"/>
  </mergeCells>
  <phoneticPr fontId="0" type="noConversion"/>
  <pageMargins left="0.7" right="0.7" top="0.48" bottom="0.5" header="0.5" footer="0.5"/>
  <pageSetup paperSize="9" scale="83" firstPageNumber="10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36" max="16383" man="1"/>
  </rowBreaks>
  <ignoredErrors>
    <ignoredError sqref="F8:L8 F44:L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BS2-3</vt:lpstr>
      <vt:lpstr>PL 4-5</vt:lpstr>
      <vt:lpstr>SCE 6-7</vt:lpstr>
      <vt:lpstr>SCE 8-9</vt:lpstr>
      <vt:lpstr>CF 10-11</vt:lpstr>
      <vt:lpstr>'BS2-3'!Print_Area</vt:lpstr>
      <vt:lpstr>'PL 4-5'!Print_Area</vt:lpstr>
      <vt:lpstr>'SCE 6-7'!Print_Area</vt:lpstr>
      <vt:lpstr>'SCE 8-9'!Print_Area</vt:lpstr>
    </vt:vector>
  </TitlesOfParts>
  <Company>KPMG Advisory (Thailand)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Sarun, Khawplod</cp:lastModifiedBy>
  <cp:lastPrinted>2018-08-09T03:01:01Z</cp:lastPrinted>
  <dcterms:created xsi:type="dcterms:W3CDTF">2000-05-31T09:03:16Z</dcterms:created>
  <dcterms:modified xsi:type="dcterms:W3CDTF">2018-08-09T03:16:18Z</dcterms:modified>
</cp:coreProperties>
</file>